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autoCompressPictures="0"/>
  <mc:AlternateContent xmlns:mc="http://schemas.openxmlformats.org/markup-compatibility/2006">
    <mc:Choice Requires="x15">
      <x15ac:absPath xmlns:x15ac="http://schemas.microsoft.com/office/spreadsheetml/2010/11/ac" url="D:\Projects\Smartsheet\Smartsheet_2503_P0505  IC Templates Batch 11.1\DTP\IT\-content-shift-schedule-templates\"/>
    </mc:Choice>
  </mc:AlternateContent>
  <xr:revisionPtr revIDLastSave="0" documentId="13_ncr:1_{A340803A-B651-42D0-9D9D-EE2A960F399A}" xr6:coauthVersionLast="47" xr6:coauthVersionMax="47" xr10:uidLastSave="{00000000-0000-0000-0000-000000000000}"/>
  <bookViews>
    <workbookView xWindow="4860" yWindow="1590" windowWidth="52740" windowHeight="30810" tabRatio="500" xr2:uid="{00000000-000D-0000-FFFF-FFFF00000000}"/>
  </bookViews>
  <sheets>
    <sheet name="ESEMPIO Programmazione dei dipe" sheetId="3" r:id="rId1"/>
    <sheet name="Programmazione turni dei dipend" sheetId="1" r:id="rId2"/>
    <sheet name="- Dichiarazione di non responsa" sheetId="2" r:id="rId3"/>
  </sheets>
  <definedNames>
    <definedName name="_xlnm.Print_Area" localSheetId="0">'ESEMPIO Programmazione dei dipe'!$B$1:$R$79</definedName>
    <definedName name="_xlnm.Print_Area" localSheetId="1">'Programmazione turni dei dipend'!$B$1:$R$79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3" l="1"/>
  <c r="R79" i="1"/>
  <c r="R78" i="1"/>
  <c r="R77" i="1"/>
  <c r="R76" i="1"/>
  <c r="R75" i="1"/>
  <c r="R74" i="1"/>
  <c r="R73" i="1"/>
  <c r="R72" i="1"/>
  <c r="R68" i="1"/>
  <c r="R67" i="1"/>
  <c r="R66" i="1"/>
  <c r="R65" i="1"/>
  <c r="R64" i="1"/>
  <c r="R63" i="1"/>
  <c r="R62" i="1"/>
  <c r="R61" i="1"/>
  <c r="R57" i="1"/>
  <c r="R56" i="1"/>
  <c r="R55" i="1"/>
  <c r="R54" i="1"/>
  <c r="R53" i="1"/>
  <c r="R52" i="1"/>
  <c r="R51" i="1"/>
  <c r="R50" i="1"/>
  <c r="R46" i="1"/>
  <c r="R45" i="1"/>
  <c r="R44" i="1"/>
  <c r="R43" i="1"/>
  <c r="R42" i="1"/>
  <c r="R41" i="1"/>
  <c r="R40" i="1"/>
  <c r="R39" i="1"/>
  <c r="R35" i="1"/>
  <c r="R34" i="1"/>
  <c r="R33" i="1"/>
  <c r="R32" i="1"/>
  <c r="R31" i="1"/>
  <c r="R30" i="1"/>
  <c r="R29" i="1"/>
  <c r="R28" i="1"/>
  <c r="R24" i="1"/>
  <c r="R23" i="1"/>
  <c r="R22" i="1"/>
  <c r="R21" i="1"/>
  <c r="R20" i="1"/>
  <c r="R19" i="1"/>
  <c r="R18" i="1"/>
  <c r="R17" i="1"/>
  <c r="R13" i="1"/>
  <c r="R12" i="1"/>
  <c r="R11" i="1"/>
  <c r="R10" i="1"/>
  <c r="R9" i="1"/>
  <c r="R8" i="1"/>
  <c r="R7" i="1"/>
  <c r="R6" i="1"/>
  <c r="R79" i="3"/>
  <c r="R78" i="3"/>
  <c r="R77" i="3"/>
  <c r="R76" i="3"/>
  <c r="R75" i="3"/>
  <c r="R74" i="3"/>
  <c r="R73" i="3"/>
  <c r="R72" i="3"/>
  <c r="R68" i="3"/>
  <c r="R67" i="3"/>
  <c r="R66" i="3"/>
  <c r="R65" i="3"/>
  <c r="R64" i="3"/>
  <c r="R63" i="3"/>
  <c r="R62" i="3"/>
  <c r="R61" i="3"/>
  <c r="R57" i="3"/>
  <c r="R56" i="3"/>
  <c r="R55" i="3"/>
  <c r="R54" i="3"/>
  <c r="R53" i="3"/>
  <c r="R52" i="3"/>
  <c r="R51" i="3"/>
  <c r="R50" i="3"/>
  <c r="R46" i="3"/>
  <c r="R45" i="3"/>
  <c r="R44" i="3"/>
  <c r="R43" i="3"/>
  <c r="R42" i="3"/>
  <c r="R41" i="3"/>
  <c r="R40" i="3"/>
  <c r="R39" i="3"/>
  <c r="R35" i="3"/>
  <c r="R34" i="3"/>
  <c r="R33" i="3"/>
  <c r="R32" i="3"/>
  <c r="R31" i="3"/>
  <c r="R30" i="3"/>
  <c r="R29" i="3"/>
  <c r="R28" i="3"/>
  <c r="R24" i="3"/>
  <c r="R23" i="3"/>
  <c r="R22" i="3"/>
  <c r="R21" i="3"/>
  <c r="R20" i="3"/>
  <c r="R19" i="3"/>
  <c r="R18" i="3"/>
  <c r="R17" i="3"/>
  <c r="R13" i="3"/>
  <c r="R12" i="3"/>
  <c r="R11" i="3"/>
  <c r="R10" i="3"/>
  <c r="R9" i="3"/>
  <c r="R8" i="3"/>
  <c r="R7" i="3"/>
  <c r="R6" i="3"/>
  <c r="C15" i="3"/>
  <c r="C26" i="3"/>
  <c r="C37" i="3"/>
  <c r="C48" i="3"/>
  <c r="C59" i="3"/>
  <c r="C70" i="3"/>
  <c r="C15" i="1"/>
  <c r="C26" i="1"/>
  <c r="C37" i="1"/>
  <c r="C4" i="1"/>
  <c r="C48" i="1"/>
  <c r="C59" i="1"/>
  <c r="C70" i="1"/>
</calcChain>
</file>

<file path=xl/sharedStrings.xml><?xml version="1.0" encoding="utf-8"?>
<sst xmlns="http://schemas.openxmlformats.org/spreadsheetml/2006/main" count="641" uniqueCount="45">
  <si>
    <t>Nathan M.</t>
  </si>
  <si>
    <t>Jenn C.</t>
  </si>
  <si>
    <t>Daniel H.</t>
  </si>
  <si>
    <t>Lucas J.</t>
  </si>
  <si>
    <t>Steve J.</t>
  </si>
  <si>
    <t>Laurie O.</t>
  </si>
  <si>
    <t>Manager</t>
  </si>
  <si>
    <t>Kelly B.</t>
  </si>
  <si>
    <t>Cindy Y.</t>
  </si>
  <si>
    <t>Esempio di modello di programmazione turni dei dipendenti avanzata</t>
  </si>
  <si>
    <t>Inizio settimana</t>
  </si>
  <si>
    <t>Reparto</t>
  </si>
  <si>
    <t>Panetteria</t>
  </si>
  <si>
    <t>LUN</t>
  </si>
  <si>
    <t>N. ID</t>
  </si>
  <si>
    <t>Nome del dipendente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</si>
  <si>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</si>
  <si>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</si>
  <si>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</si>
  <si>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</si>
  <si>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</si>
  <si>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</si>
  <si>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</si>
  <si>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</si>
  <si>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</si>
  <si>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</si>
  <si>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</si>
  <si>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</si>
  <si>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</si>
  <si>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– RIPOSO –</t>
  </si>
  <si>
    <t>TOTALE</t>
  </si>
  <si>
    <t>Dolci</t>
  </si>
  <si>
    <t>Torte</t>
  </si>
  <si>
    <t>Decorazioni</t>
  </si>
  <si>
    <t>Pane</t>
  </si>
  <si>
    <t>Bancone</t>
  </si>
  <si>
    <t>MAR</t>
  </si>
  <si>
    <t>MER</t>
  </si>
  <si>
    <t>GIO</t>
  </si>
  <si>
    <t>VEN</t>
  </si>
  <si>
    <t>SAB</t>
  </si>
  <si>
    <t>DOM</t>
  </si>
  <si>
    <t>CLICCA QUI PER CREARE IN SMARTSHEET</t>
  </si>
  <si>
    <t xml:space="preserve">Modello di programmazione turni dei dipendenti avanzata 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</si>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</sst>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sz val="22"/>
      <color theme="4" tint="-0.249977111117893"/>
      <name val="Century Gothic"/>
      <family val="2"/>
    </font>
    <font>
      <sz val="12"/>
      <color theme="4" tint="-0.249977111117893"/>
      <name val="Century Gothic"/>
      <family val="2"/>
    </font>
    <font>
      <sz val="12"/>
      <color theme="1"/>
      <name val="Century Gothic"/>
      <family val="2"/>
    </font>
    <font>
      <sz val="9"/>
      <color theme="0"/>
      <name val="Century Gothic"/>
      <family val="2"/>
    </font>
    <font>
      <sz val="9"/>
      <color theme="1"/>
      <name val="Century Gothic"/>
      <family val="2"/>
    </font>
    <font>
      <sz val="22"/>
      <color theme="1" tint="0.34998626667073579"/>
      <name val="Century Gothic"/>
      <family val="2"/>
    </font>
    <font>
      <sz val="12"/>
      <color theme="1" tint="0.34998626667073579"/>
      <name val="Century Gothic"/>
      <family val="2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Century Gothic"/>
      <family val="2"/>
    </font>
    <font>
      <b/>
      <sz val="14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0"/>
      <color theme="0"/>
      <name val="Century Gothic"/>
      <family val="2"/>
    </font>
    <font>
      <b/>
      <sz val="22"/>
      <color theme="1" tint="0.34998626667073579"/>
      <name val="Century Gothic"/>
      <family val="2"/>
    </font>
    <font>
      <b/>
      <u/>
      <sz val="22"/>
      <color theme="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E4F3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1" xfId="2" applyFont="1" applyBorder="1" applyAlignment="1">
      <alignment horizontal="left" vertical="center" wrapText="1" indent="2"/>
    </xf>
    <xf numFmtId="0" fontId="1" fillId="0" borderId="0" xfId="2"/>
    <xf numFmtId="0" fontId="14" fillId="0" borderId="0" xfId="0" applyFont="1"/>
    <xf numFmtId="0" fontId="7" fillId="0" borderId="2" xfId="0" applyFont="1" applyBorder="1" applyAlignment="1">
      <alignment horizontal="left" vertical="center" wrapText="1" inden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 wrapText="1" indent="1"/>
    </xf>
    <xf numFmtId="0" fontId="7" fillId="0" borderId="4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left" vertical="center" wrapText="1" indent="1"/>
    </xf>
    <xf numFmtId="0" fontId="7" fillId="3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 wrapText="1"/>
    </xf>
    <xf numFmtId="18" fontId="15" fillId="10" borderId="6" xfId="0" applyNumberFormat="1" applyFont="1" applyFill="1" applyBorder="1" applyAlignment="1">
      <alignment horizontal="center" vertical="center" wrapText="1"/>
    </xf>
    <xf numFmtId="18" fontId="15" fillId="10" borderId="7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 inden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left" vertical="center" wrapText="1" indent="1"/>
    </xf>
    <xf numFmtId="0" fontId="7" fillId="5" borderId="9" xfId="0" applyFont="1" applyFill="1" applyBorder="1" applyAlignment="1">
      <alignment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 wrapText="1"/>
    </xf>
    <xf numFmtId="0" fontId="15" fillId="11" borderId="6" xfId="0" applyFont="1" applyFill="1" applyBorder="1" applyAlignment="1">
      <alignment horizontal="center" vertical="center" wrapText="1"/>
    </xf>
    <xf numFmtId="18" fontId="15" fillId="11" borderId="6" xfId="0" applyNumberFormat="1" applyFont="1" applyFill="1" applyBorder="1" applyAlignment="1">
      <alignment horizontal="center" vertical="center" wrapText="1"/>
    </xf>
    <xf numFmtId="18" fontId="15" fillId="11" borderId="7" xfId="0" applyNumberFormat="1" applyFont="1" applyFill="1" applyBorder="1" applyAlignment="1">
      <alignment horizontal="center" vertical="center" wrapText="1"/>
    </xf>
    <xf numFmtId="14" fontId="12" fillId="12" borderId="0" xfId="0" applyNumberFormat="1" applyFont="1" applyFill="1" applyAlignment="1">
      <alignment horizontal="center" vertical="center" wrapText="1"/>
    </xf>
    <xf numFmtId="0" fontId="6" fillId="12" borderId="0" xfId="0" applyFont="1" applyFill="1" applyAlignment="1">
      <alignment vertical="center" wrapText="1"/>
    </xf>
    <xf numFmtId="14" fontId="12" fillId="4" borderId="0" xfId="0" applyNumberFormat="1" applyFont="1" applyFill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17" fillId="7" borderId="0" xfId="1" applyFont="1" applyFill="1" applyAlignment="1">
      <alignment horizontal="center" vertical="center" wrapText="1"/>
    </xf>
    <xf numFmtId="0" fontId="9" fillId="9" borderId="2" xfId="0" applyFont="1" applyFill="1" applyBorder="1" applyAlignment="1">
      <alignment horizontal="right" vertical="center" indent="1"/>
    </xf>
    <xf numFmtId="14" fontId="13" fillId="8" borderId="3" xfId="0" applyNumberFormat="1" applyFont="1" applyFill="1" applyBorder="1" applyAlignment="1">
      <alignment horizontal="center" vertical="center"/>
    </xf>
    <xf numFmtId="14" fontId="13" fillId="8" borderId="4" xfId="0" applyNumberFormat="1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right" vertical="center" indent="1"/>
    </xf>
    <xf numFmtId="0" fontId="9" fillId="9" borderId="4" xfId="0" applyFont="1" applyFill="1" applyBorder="1" applyAlignment="1">
      <alignment horizontal="right" vertical="center" indent="1"/>
    </xf>
    <xf numFmtId="14" fontId="13" fillId="8" borderId="2" xfId="0" applyNumberFormat="1" applyFont="1" applyFill="1" applyBorder="1" applyAlignment="1">
      <alignment horizontal="left" vertical="center" indent="1"/>
    </xf>
  </cellXfs>
  <cellStyles count="3">
    <cellStyle name="Hyperlink" xfId="1" builtinId="8"/>
    <cellStyle name="Normal" xfId="0" builtinId="0"/>
    <cellStyle name="Normal 2" xfId="2" xr:uid="{B9CF7881-0C8D-4E66-A2E7-495EFBBD595B}"/>
  </cellStyles>
  <dxfs count="5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solid">
          <fgColor indexed="64"/>
          <bgColor rgb="FFE4F3FF"/>
        </patternFill>
      </fill>
      <alignment vertical="center" textRotation="0" wrapTex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23" formatCode="h:mm\ AM/PM"/>
      <alignment vertical="center" textRotation="0" wrapText="1" justifyLastLine="0" shrinkToFit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solid">
          <fgColor indexed="64"/>
          <bgColor theme="9" tint="0.79998168889431442"/>
        </patternFill>
      </fill>
      <alignment vertical="center" textRotation="0" wrapTex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23" formatCode="h:mm\ AM/PM"/>
      <alignment vertical="center" textRotation="0" wrapText="1" justifyLastLine="0" shrinkToFit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solid">
          <fgColor indexed="64"/>
          <bgColor rgb="FFE4F3FF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23" formatCode="h:mm\ AM/PM"/>
      <alignment vertical="center" textRotation="0" wrapText="1" justifyLastLine="0" shrinkToFit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23" formatCode="h:mm\ AM/PM"/>
      <alignment vertical="center" textRotation="0" wrapText="1" justifyLastLine="0" shrinkToFit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solid">
          <fgColor indexed="64"/>
          <bgColor rgb="FFE4F3FF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23" formatCode="h:mm\ AM/PM"/>
      <alignment vertical="center" textRotation="0" wrapText="1" justifyLastLine="0" shrinkToFit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23" formatCode="h:mm\ AM/PM"/>
      <alignment vertical="center" textRotation="0" wrapText="1" justifyLastLine="0" shrinkToFit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solid">
          <fgColor indexed="64"/>
          <bgColor rgb="FFE4F3FF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23" formatCode="h:mm\ AM/PM"/>
      <alignment vertical="center" textRotation="0" wrapText="1" justifyLastLine="0" shrinkToFit="0"/>
    </dxf>
    <dxf>
      <border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solid">
          <fgColor indexed="64"/>
          <bgColor rgb="FFE4F3FF"/>
        </patternFill>
      </fill>
      <alignment vertical="center" textRotation="0" wrapTex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entury Gothic"/>
        <scheme val="none"/>
      </font>
      <numFmt numFmtId="23" formatCode="h:mm\ AM/PM"/>
      <alignment vertical="center" textRotation="0" wrapText="1" justifyLastLine="0" shrinkToFit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solid">
          <fgColor indexed="64"/>
          <bgColor theme="9" tint="0.79998168889431442"/>
        </patternFill>
      </fill>
      <alignment vertical="center" textRotation="0" wrapTex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entury Gothic"/>
        <scheme val="none"/>
      </font>
      <numFmt numFmtId="23" formatCode="h:mm\ AM/PM"/>
      <alignment vertical="center" textRotation="0" wrapText="1" justifyLastLine="0" shrinkToFit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solid">
          <fgColor indexed="64"/>
          <bgColor rgb="FFE4F3FF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entury Gothic"/>
        <scheme val="none"/>
      </font>
      <numFmt numFmtId="23" formatCode="h:mm\ AM/PM"/>
      <alignment vertical="center" textRotation="0" wrapText="1" justifyLastLine="0" shrinkToFit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entury Gothic"/>
        <scheme val="none"/>
      </font>
      <numFmt numFmtId="23" formatCode="h:mm\ AM/PM"/>
      <alignment vertical="center" textRotation="0" wrapText="1" justifyLastLine="0" shrinkToFit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solid">
          <fgColor indexed="64"/>
          <bgColor rgb="FFE4F3FF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entury Gothic"/>
        <scheme val="none"/>
      </font>
      <numFmt numFmtId="23" formatCode="h:mm\ AM/PM"/>
      <alignment vertical="center" textRotation="0" wrapText="1" justifyLastLine="0" shrinkToFit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entury Gothic"/>
        <scheme val="none"/>
      </font>
      <numFmt numFmtId="23" formatCode="h:mm\ AM/PM"/>
      <alignment vertical="center" textRotation="0" wrapText="1" justifyLastLine="0" shrinkToFit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solid">
          <fgColor indexed="64"/>
          <bgColor rgb="FFE4F3FF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entury Gothic"/>
        <scheme val="none"/>
      </font>
      <numFmt numFmtId="23" formatCode="h:mm\ AM/PM"/>
      <alignment vertical="center" textRotation="0" wrapText="1" justifyLastLine="0" shrinkToFit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numFmt numFmtId="23" formatCode="h:mm\ AM/PM"/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1033"/>
      <color rgb="FF00BD32"/>
      <color rgb="FF03C25B"/>
      <color rgb="FFDAF3F0"/>
      <color rgb="FFE4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21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133350</xdr:colOff>
      <xdr:row>0</xdr:row>
      <xdr:rowOff>57150</xdr:rowOff>
    </xdr:from>
    <xdr:to>
      <xdr:col>18</xdr:col>
      <xdr:colOff>13969</xdr:colOff>
      <xdr:row>0</xdr:row>
      <xdr:rowOff>560070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22C469-B78A-4821-A33B-882551FA0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57150"/>
          <a:ext cx="2528569" cy="5029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6182C60-779C-4594-A4B5-61C4C9F435A3}" name="MON_9" displayName="MON_9" ref="B5:R13" totalsRowShown="0" headerRowDxfId="545" dataDxfId="543" headerRowBorderDxfId="544" tableBorderDxfId="542" totalsRowBorderDxfId="541">
  <autoFilter ref="B5:R1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92D03BE6-D8FD-4C99-BDE2-720C498522C1}" name="N. ID" dataDxfId="540" totalsRowDxfId="539"/>
    <tableColumn id="17" xr3:uid="{DD8711A2-9147-40E3-BDBF-EE266515663D}" name="Nome del dipendente" dataDxfId="538" totalsRowDxfId="537"/>
    <tableColumn id="2" xr3:uid="{A520E9F3-2F61-4FA4-BB19-AADE76098B02}" name="07:00" dataDxfId="536" totalsRowDxfId="535"/>
    <tableColumn id="3" xr3:uid="{2319F486-6888-4AB3-AFEB-5C12C309AA6F}" name="08:00" dataDxfId="534" totalsRowDxfId="533"/>
    <tableColumn id="4" xr3:uid="{E5836498-3143-4334-8A05-6D9A733EC6FF}" name="09:00" dataDxfId="532" totalsRowDxfId="531"/>
    <tableColumn id="5" xr3:uid="{1B4E7CCF-8E59-413D-AE61-435D9AF3B623}" name="10:00" dataDxfId="530" totalsRowDxfId="529"/>
    <tableColumn id="6" xr3:uid="{BB13F4FB-1938-4452-8216-80303CCF608E}" name="11:00" dataDxfId="528" totalsRowDxfId="527"/>
    <tableColumn id="7" xr3:uid="{F8AA4D3D-4EB5-4B24-8E3C-ECBA962C57B2}" name="12:00" dataDxfId="526" totalsRowDxfId="525"/>
    <tableColumn id="8" xr3:uid="{1FD4BE7A-167D-4DEA-9945-75B6D450A1D5}" name="13:00" dataDxfId="524" totalsRowDxfId="523"/>
    <tableColumn id="9" xr3:uid="{C64EA1E3-6E28-4608-9E98-D66337DEBE2B}" name="14:00" dataDxfId="522" totalsRowDxfId="521"/>
    <tableColumn id="10" xr3:uid="{DC68271C-0F94-4C3C-943F-809150760AB1}" name="15:00" dataDxfId="520" totalsRowDxfId="519"/>
    <tableColumn id="11" xr3:uid="{3A6784C1-1FD3-4D08-BDE7-3683E872F93C}" name="16:00" dataDxfId="518" totalsRowDxfId="517"/>
    <tableColumn id="12" xr3:uid="{C0E243BD-9F3F-46DE-A6D4-1CF24DF52F92}" name="17:00" dataDxfId="516" totalsRowDxfId="515"/>
    <tableColumn id="13" xr3:uid="{21AD2114-1313-4F97-89FA-3D601C3206C0}" name="18:00" dataDxfId="514" totalsRowDxfId="513"/>
    <tableColumn id="14" xr3:uid="{7E0FDAE3-3EA3-438D-AB25-AE6C7210B734}" name="19:00" dataDxfId="512" totalsRowDxfId="511"/>
    <tableColumn id="15" xr3:uid="{E69DE007-8D95-4FA1-962B-1844FE3EEB98}" name="– RIPOSO –" dataDxfId="510" totalsRowDxfId="509"/>
    <tableColumn id="16" xr3:uid="{6AB30260-213E-43AA-8C5D-5E3374A8FE48}" name="TOTALE" dataDxfId="508" totalsRowDxfId="507"/>
  </tableColumns>
  <tableStyleInfo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MON_4" displayName="MON_4" ref="B27:R35" totalsRowShown="0" headerRowDxfId="194" dataDxfId="192" headerRowBorderDxfId="193" tableBorderDxfId="191" totalsRowBorderDxfId="190">
  <autoFilter ref="B27:R35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200-000001000000}" name="N. ID" dataDxfId="189" totalsRowDxfId="188"/>
    <tableColumn id="17" xr3:uid="{00000000-0010-0000-0200-000011000000}" name="Nome del dipendente" dataDxfId="187" totalsRowDxfId="186"/>
    <tableColumn id="2" xr3:uid="{00000000-0010-0000-0200-000002000000}" name="07:00" dataDxfId="185" totalsRowDxfId="184"/>
    <tableColumn id="3" xr3:uid="{00000000-0010-0000-0200-000003000000}" name="08:00" dataDxfId="183" totalsRowDxfId="182"/>
    <tableColumn id="4" xr3:uid="{00000000-0010-0000-0200-000004000000}" name="09:00" dataDxfId="181" totalsRowDxfId="180"/>
    <tableColumn id="5" xr3:uid="{00000000-0010-0000-0200-000005000000}" name="10:00" dataDxfId="179" totalsRowDxfId="178"/>
    <tableColumn id="6" xr3:uid="{00000000-0010-0000-0200-000006000000}" name="11:00" dataDxfId="177" totalsRowDxfId="176"/>
    <tableColumn id="7" xr3:uid="{00000000-0010-0000-0200-000007000000}" name="12:00" dataDxfId="175" totalsRowDxfId="174"/>
    <tableColumn id="8" xr3:uid="{00000000-0010-0000-0200-000008000000}" name="13:00" dataDxfId="173" totalsRowDxfId="172"/>
    <tableColumn id="9" xr3:uid="{00000000-0010-0000-0200-000009000000}" name="14:00" dataDxfId="171" totalsRowDxfId="170"/>
    <tableColumn id="10" xr3:uid="{00000000-0010-0000-0200-00000A000000}" name="15:00" dataDxfId="169" totalsRowDxfId="168"/>
    <tableColumn id="11" xr3:uid="{00000000-0010-0000-0200-00000B000000}" name="16:00" dataDxfId="167" totalsRowDxfId="166"/>
    <tableColumn id="12" xr3:uid="{00000000-0010-0000-0200-00000C000000}" name="17:00" dataDxfId="165" totalsRowDxfId="164"/>
    <tableColumn id="13" xr3:uid="{00000000-0010-0000-0200-00000D000000}" name="18:00" dataDxfId="163" totalsRowDxfId="162"/>
    <tableColumn id="14" xr3:uid="{00000000-0010-0000-0200-00000E000000}" name="19:00" dataDxfId="161" totalsRowDxfId="160"/>
    <tableColumn id="15" xr3:uid="{00000000-0010-0000-0200-00000F000000}" name="– RIPOSO –" dataDxfId="159" totalsRowDxfId="158"/>
    <tableColumn id="16" xr3:uid="{00000000-0010-0000-0200-000010000000}" name="TOTALE" dataDxfId="157" totalsRowDxfId="156"/>
  </tableColumns>
  <tableStyleInfo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MON_5" displayName="MON_5" ref="B38:R46" totalsRowShown="0" headerRowDxfId="155" dataDxfId="153" headerRowBorderDxfId="154" tableBorderDxfId="152" totalsRowBorderDxfId="151">
  <autoFilter ref="B38:R46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300-000001000000}" name="N. ID" dataDxfId="150" totalsRowDxfId="149"/>
    <tableColumn id="17" xr3:uid="{00000000-0010-0000-0300-000011000000}" name="Nome del dipendente" dataDxfId="148" totalsRowDxfId="147"/>
    <tableColumn id="2" xr3:uid="{00000000-0010-0000-0300-000002000000}" name="07:00" dataDxfId="146" totalsRowDxfId="145"/>
    <tableColumn id="3" xr3:uid="{00000000-0010-0000-0300-000003000000}" name="08:00" dataDxfId="144" totalsRowDxfId="143"/>
    <tableColumn id="4" xr3:uid="{00000000-0010-0000-0300-000004000000}" name="09:00" dataDxfId="142" totalsRowDxfId="141"/>
    <tableColumn id="5" xr3:uid="{00000000-0010-0000-0300-000005000000}" name="10:00" dataDxfId="140" totalsRowDxfId="139"/>
    <tableColumn id="6" xr3:uid="{00000000-0010-0000-0300-000006000000}" name="11:00" dataDxfId="138" totalsRowDxfId="137"/>
    <tableColumn id="7" xr3:uid="{00000000-0010-0000-0300-000007000000}" name="12:00" dataDxfId="136" totalsRowDxfId="135"/>
    <tableColumn id="8" xr3:uid="{00000000-0010-0000-0300-000008000000}" name="13:00" dataDxfId="134" totalsRowDxfId="133"/>
    <tableColumn id="9" xr3:uid="{00000000-0010-0000-0300-000009000000}" name="14:00" dataDxfId="132" totalsRowDxfId="131"/>
    <tableColumn id="10" xr3:uid="{00000000-0010-0000-0300-00000A000000}" name="15:00" dataDxfId="130" totalsRowDxfId="129"/>
    <tableColumn id="11" xr3:uid="{00000000-0010-0000-0300-00000B000000}" name="16:00" dataDxfId="128" totalsRowDxfId="127"/>
    <tableColumn id="12" xr3:uid="{00000000-0010-0000-0300-00000C000000}" name="17:00" dataDxfId="126" totalsRowDxfId="125"/>
    <tableColumn id="13" xr3:uid="{00000000-0010-0000-0300-00000D000000}" name="18:00" dataDxfId="124" totalsRowDxfId="123"/>
    <tableColumn id="14" xr3:uid="{00000000-0010-0000-0300-00000E000000}" name="19:00" dataDxfId="122" totalsRowDxfId="121"/>
    <tableColumn id="15" xr3:uid="{00000000-0010-0000-0300-00000F000000}" name="– RIPOSO –" dataDxfId="120" totalsRowDxfId="119"/>
    <tableColumn id="16" xr3:uid="{00000000-0010-0000-0300-000010000000}" name="TOTALE" dataDxfId="118" totalsRowDxfId="117"/>
  </tableColumns>
  <tableStyleInfo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MON_6" displayName="MON_6" ref="B49:R57" totalsRowShown="0" headerRowDxfId="116" dataDxfId="114" headerRowBorderDxfId="115" tableBorderDxfId="113" totalsRowBorderDxfId="112">
  <autoFilter ref="B49:R57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400-000001000000}" name="N. ID" dataDxfId="111" totalsRowDxfId="110"/>
    <tableColumn id="17" xr3:uid="{00000000-0010-0000-0400-000011000000}" name="Nome del dipendente" dataDxfId="109" totalsRowDxfId="108"/>
    <tableColumn id="2" xr3:uid="{00000000-0010-0000-0400-000002000000}" name="07:00" dataDxfId="107" totalsRowDxfId="106"/>
    <tableColumn id="3" xr3:uid="{00000000-0010-0000-0400-000003000000}" name="08:00" dataDxfId="105" totalsRowDxfId="104"/>
    <tableColumn id="4" xr3:uid="{00000000-0010-0000-0400-000004000000}" name="09:00" dataDxfId="103" totalsRowDxfId="102"/>
    <tableColumn id="5" xr3:uid="{00000000-0010-0000-0400-000005000000}" name="10:00" dataDxfId="101" totalsRowDxfId="100"/>
    <tableColumn id="6" xr3:uid="{00000000-0010-0000-0400-000006000000}" name="11:00" dataDxfId="99" totalsRowDxfId="98"/>
    <tableColumn id="7" xr3:uid="{00000000-0010-0000-0400-000007000000}" name="12:00" dataDxfId="97" totalsRowDxfId="96"/>
    <tableColumn id="8" xr3:uid="{00000000-0010-0000-0400-000008000000}" name="13:00" dataDxfId="95" totalsRowDxfId="94"/>
    <tableColumn id="9" xr3:uid="{00000000-0010-0000-0400-000009000000}" name="14:00" dataDxfId="93" totalsRowDxfId="92"/>
    <tableColumn id="10" xr3:uid="{00000000-0010-0000-0400-00000A000000}" name="15:00" dataDxfId="91" totalsRowDxfId="90"/>
    <tableColumn id="11" xr3:uid="{00000000-0010-0000-0400-00000B000000}" name="16:00" dataDxfId="89" totalsRowDxfId="88"/>
    <tableColumn id="12" xr3:uid="{00000000-0010-0000-0400-00000C000000}" name="17:00" dataDxfId="87" totalsRowDxfId="86"/>
    <tableColumn id="13" xr3:uid="{00000000-0010-0000-0400-00000D000000}" name="18:00" dataDxfId="85" totalsRowDxfId="84"/>
    <tableColumn id="14" xr3:uid="{00000000-0010-0000-0400-00000E000000}" name="19:00" dataDxfId="83" totalsRowDxfId="82"/>
    <tableColumn id="15" xr3:uid="{00000000-0010-0000-0400-00000F000000}" name="– RIPOSO –" dataDxfId="81" totalsRowDxfId="80"/>
    <tableColumn id="16" xr3:uid="{00000000-0010-0000-0400-000010000000}" name="TOTALE" dataDxfId="79" totalsRowDxfId="78"/>
  </tableColumns>
  <tableStyleInfo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MON_7" displayName="MON_7" ref="B60:R68" totalsRowShown="0" headerRowDxfId="77" dataDxfId="75" headerRowBorderDxfId="76" tableBorderDxfId="74" totalsRowBorderDxfId="73">
  <autoFilter ref="B60:R6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500-000001000000}" name="N. ID" dataDxfId="72" totalsRowDxfId="71"/>
    <tableColumn id="17" xr3:uid="{00000000-0010-0000-0500-000011000000}" name="Nome del dipendente" dataDxfId="70" totalsRowDxfId="69"/>
    <tableColumn id="2" xr3:uid="{00000000-0010-0000-0500-000002000000}" name="07:00" dataDxfId="68" totalsRowDxfId="67"/>
    <tableColumn id="3" xr3:uid="{00000000-0010-0000-0500-000003000000}" name="08:00" dataDxfId="66" totalsRowDxfId="65"/>
    <tableColumn id="4" xr3:uid="{00000000-0010-0000-0500-000004000000}" name="09:00" dataDxfId="64" totalsRowDxfId="63"/>
    <tableColumn id="5" xr3:uid="{00000000-0010-0000-0500-000005000000}" name="10:00" dataDxfId="62" totalsRowDxfId="61"/>
    <tableColumn id="6" xr3:uid="{00000000-0010-0000-0500-000006000000}" name="11:00" dataDxfId="60" totalsRowDxfId="59"/>
    <tableColumn id="7" xr3:uid="{00000000-0010-0000-0500-000007000000}" name="12:00" dataDxfId="58" totalsRowDxfId="57"/>
    <tableColumn id="8" xr3:uid="{00000000-0010-0000-0500-000008000000}" name="13:00" dataDxfId="56" totalsRowDxfId="55"/>
    <tableColumn id="9" xr3:uid="{00000000-0010-0000-0500-000009000000}" name="14:00" dataDxfId="54" totalsRowDxfId="53"/>
    <tableColumn id="10" xr3:uid="{00000000-0010-0000-0500-00000A000000}" name="15:00" dataDxfId="52" totalsRowDxfId="51"/>
    <tableColumn id="11" xr3:uid="{00000000-0010-0000-0500-00000B000000}" name="16:00" dataDxfId="50" totalsRowDxfId="49"/>
    <tableColumn id="12" xr3:uid="{00000000-0010-0000-0500-00000C000000}" name="17:00" dataDxfId="48" totalsRowDxfId="47"/>
    <tableColumn id="13" xr3:uid="{00000000-0010-0000-0500-00000D000000}" name="18:00" dataDxfId="46" totalsRowDxfId="45"/>
    <tableColumn id="14" xr3:uid="{00000000-0010-0000-0500-00000E000000}" name="19:00" dataDxfId="44" totalsRowDxfId="43"/>
    <tableColumn id="15" xr3:uid="{00000000-0010-0000-0500-00000F000000}" name="– RIPOSO –" dataDxfId="42" totalsRowDxfId="41"/>
    <tableColumn id="16" xr3:uid="{00000000-0010-0000-0500-000010000000}" name="TOTALE" dataDxfId="40" totalsRowDxfId="39"/>
  </tableColumns>
  <tableStyleInfo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MON_8" displayName="MON_8" ref="B71:R79" totalsRowShown="0" headerRowDxfId="38" dataDxfId="36" headerRowBorderDxfId="37" tableBorderDxfId="35" totalsRowBorderDxfId="34">
  <autoFilter ref="B71:R79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600-000001000000}" name="N. ID" dataDxfId="33" totalsRowDxfId="32"/>
    <tableColumn id="17" xr3:uid="{00000000-0010-0000-0600-000011000000}" name="Nome del dipendente" dataDxfId="31" totalsRowDxfId="30"/>
    <tableColumn id="2" xr3:uid="{00000000-0010-0000-0600-000002000000}" name="07:00" dataDxfId="29" totalsRowDxfId="28"/>
    <tableColumn id="3" xr3:uid="{00000000-0010-0000-0600-000003000000}" name="08:00" dataDxfId="27" totalsRowDxfId="26"/>
    <tableColumn id="4" xr3:uid="{00000000-0010-0000-0600-000004000000}" name="09:00" dataDxfId="25" totalsRowDxfId="24"/>
    <tableColumn id="5" xr3:uid="{00000000-0010-0000-0600-000005000000}" name="10:00" dataDxfId="23" totalsRowDxfId="22"/>
    <tableColumn id="6" xr3:uid="{00000000-0010-0000-0600-000006000000}" name="11:00" dataDxfId="21" totalsRowDxfId="20"/>
    <tableColumn id="7" xr3:uid="{00000000-0010-0000-0600-000007000000}" name="12:00" dataDxfId="19" totalsRowDxfId="18"/>
    <tableColumn id="8" xr3:uid="{00000000-0010-0000-0600-000008000000}" name="13:00" dataDxfId="17" totalsRowDxfId="16"/>
    <tableColumn id="9" xr3:uid="{00000000-0010-0000-0600-000009000000}" name="14:00" dataDxfId="15" totalsRowDxfId="14"/>
    <tableColumn id="10" xr3:uid="{00000000-0010-0000-0600-00000A000000}" name="15:00" dataDxfId="13" totalsRowDxfId="12"/>
    <tableColumn id="11" xr3:uid="{00000000-0010-0000-0600-00000B000000}" name="16:00" dataDxfId="11" totalsRowDxfId="10"/>
    <tableColumn id="12" xr3:uid="{00000000-0010-0000-0600-00000C000000}" name="17:00" dataDxfId="9" totalsRowDxfId="8"/>
    <tableColumn id="13" xr3:uid="{00000000-0010-0000-0600-00000D000000}" name="18:00" dataDxfId="7" totalsRowDxfId="6"/>
    <tableColumn id="14" xr3:uid="{00000000-0010-0000-0600-00000E000000}" name="19:00" dataDxfId="5" totalsRowDxfId="4"/>
    <tableColumn id="15" xr3:uid="{00000000-0010-0000-0600-00000F000000}" name="– RIPOSO –" dataDxfId="3" totalsRowDxfId="2"/>
    <tableColumn id="16" xr3:uid="{00000000-0010-0000-0600-000010000000}" name="TOTALE" dataDxfId="1" totalsRowDxfId="0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E5B0688-3178-4639-9657-AAD61B18A4EA}" name="MON_310" displayName="MON_310" ref="B16:R24" totalsRowShown="0" headerRowDxfId="506" dataDxfId="504" headerRowBorderDxfId="505" tableBorderDxfId="503" totalsRowBorderDxfId="502">
  <autoFilter ref="B16:R24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FB9D9EE4-49BA-480D-9624-96FDE6ECCA3F}" name="N. ID" dataDxfId="501" totalsRowDxfId="500"/>
    <tableColumn id="17" xr3:uid="{60ABA9C5-37EB-4E47-B08B-216B4E38FE2D}" name="Nome del dipendente" dataDxfId="499" totalsRowDxfId="498"/>
    <tableColumn id="2" xr3:uid="{C5000B70-CE7B-4EDE-A594-0D7BABE26BCE}" name="07:00" dataDxfId="497" totalsRowDxfId="496"/>
    <tableColumn id="3" xr3:uid="{6374787B-B7B0-45E4-B5DD-D435B5BA6E97}" name="08:00" dataDxfId="495" totalsRowDxfId="494"/>
    <tableColumn id="4" xr3:uid="{28239D8D-B0E8-49FA-89A8-0329074A3098}" name="09:00" dataDxfId="493" totalsRowDxfId="492"/>
    <tableColumn id="5" xr3:uid="{36736C56-0BD8-49BA-9276-FAEAF1617354}" name="10:00" dataDxfId="491" totalsRowDxfId="490"/>
    <tableColumn id="6" xr3:uid="{F3CBBF06-F65E-40FF-B231-15D39D852BDD}" name="11:00" dataDxfId="489" totalsRowDxfId="488"/>
    <tableColumn id="7" xr3:uid="{213F863A-AA83-42AB-A778-CD0A0943E1FD}" name="12:00" dataDxfId="487" totalsRowDxfId="486"/>
    <tableColumn id="8" xr3:uid="{B1014D6D-C554-440D-9423-4E51523BB2FC}" name="13:00" dataDxfId="485" totalsRowDxfId="484"/>
    <tableColumn id="9" xr3:uid="{EE795103-B378-450B-9049-D72367D4BEFE}" name="14:00" dataDxfId="483" totalsRowDxfId="482"/>
    <tableColumn id="10" xr3:uid="{17ECE6F8-6A36-4C19-B28E-12F71138275A}" name="15:00" dataDxfId="481" totalsRowDxfId="480"/>
    <tableColumn id="11" xr3:uid="{77F2963E-EC95-49CB-AFBC-FAFC8957673C}" name="16:00" dataDxfId="479" totalsRowDxfId="478"/>
    <tableColumn id="12" xr3:uid="{1412C67E-C5EB-4689-A7E2-BF044AC93BC8}" name="17:00" dataDxfId="477" totalsRowDxfId="476"/>
    <tableColumn id="13" xr3:uid="{6E920A53-B4EB-428C-AD11-3A8B48941057}" name="18:00" dataDxfId="475" totalsRowDxfId="474"/>
    <tableColumn id="14" xr3:uid="{1C9EA2D3-8430-41F8-AA1D-3962D5CA8B06}" name="19:00" dataDxfId="473" totalsRowDxfId="472"/>
    <tableColumn id="15" xr3:uid="{4C72A5FC-89BE-4423-9E37-73FBD3A4B071}" name="– RIPOSO –" dataDxfId="471" totalsRowDxfId="470"/>
    <tableColumn id="16" xr3:uid="{8ABC14F7-4E58-4B51-B37F-1149176FB683}" name="TOTALE" dataDxfId="469" totalsRowDxfId="468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082A509-49D5-41D0-99E7-2DB1AE49D01E}" name="MON_411" displayName="MON_411" ref="B27:R35" totalsRowShown="0" headerRowDxfId="467" dataDxfId="465" headerRowBorderDxfId="466" tableBorderDxfId="464" totalsRowBorderDxfId="463">
  <autoFilter ref="B27:R35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2949930D-5FF7-4A3B-9738-312CDB2CC932}" name="N. ID" dataDxfId="462" totalsRowDxfId="461"/>
    <tableColumn id="17" xr3:uid="{011DDB49-EEE1-4F23-ACC0-44CC3613436A}" name="Nome del dipendente" dataDxfId="460" totalsRowDxfId="459"/>
    <tableColumn id="2" xr3:uid="{AA2A51FB-501A-49C8-8AEE-C38B73B78CE8}" name="07:00" dataDxfId="458" totalsRowDxfId="457"/>
    <tableColumn id="3" xr3:uid="{99CE9557-DC71-4B31-8D58-A1A5AE588019}" name="08:00" dataDxfId="456" totalsRowDxfId="455"/>
    <tableColumn id="4" xr3:uid="{795C7555-C293-4697-8910-12CB6D15CF9A}" name="09:00" dataDxfId="454" totalsRowDxfId="453"/>
    <tableColumn id="5" xr3:uid="{9E72BB85-7D8A-4B12-B37F-26F822081C54}" name="10:00" dataDxfId="452" totalsRowDxfId="451"/>
    <tableColumn id="6" xr3:uid="{3965A7F3-C203-4A2E-AA5F-D03BC2A17B8F}" name="11:00" dataDxfId="450" totalsRowDxfId="449"/>
    <tableColumn id="7" xr3:uid="{D9FAAE6A-D2F7-4C66-B17D-FBC26AF70671}" name="12:00" dataDxfId="448" totalsRowDxfId="447"/>
    <tableColumn id="8" xr3:uid="{8D393980-AE34-4E7B-9DEF-342E9D66AED9}" name="13:00" dataDxfId="446" totalsRowDxfId="445"/>
    <tableColumn id="9" xr3:uid="{533BB910-9A2F-46A2-9076-F86E22BD63D9}" name="14:00" dataDxfId="444" totalsRowDxfId="443"/>
    <tableColumn id="10" xr3:uid="{94106E02-D0AA-496D-ABB4-C8635EED0024}" name="15:00" dataDxfId="442" totalsRowDxfId="441"/>
    <tableColumn id="11" xr3:uid="{3BAEF8AA-6F3E-4E82-A9F6-B6E44119E800}" name="16:00" dataDxfId="440" totalsRowDxfId="439"/>
    <tableColumn id="12" xr3:uid="{EDC85EF5-B00F-491F-BF85-3BCC1CF16ABF}" name="17:00" dataDxfId="438" totalsRowDxfId="437"/>
    <tableColumn id="13" xr3:uid="{BE854FEE-C6B3-4E32-97AF-CDFEF0B1378A}" name="18:00" dataDxfId="436" totalsRowDxfId="435"/>
    <tableColumn id="14" xr3:uid="{7CF10AB6-D013-4E02-AABE-B41E45C4863C}" name="19:00" dataDxfId="434" totalsRowDxfId="433"/>
    <tableColumn id="15" xr3:uid="{19DE0481-67C1-4CA1-895A-CBE0E2C89E1B}" name="– RIPOSO –" dataDxfId="432" totalsRowDxfId="431"/>
    <tableColumn id="16" xr3:uid="{01F2EFEB-1C1D-4881-AF99-093F50C61773}" name="TOTALE" dataDxfId="430" totalsRowDxfId="429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E5A7CE7-7E90-4A75-A3AF-561386094253}" name="MON_512" displayName="MON_512" ref="B38:R46" totalsRowShown="0" headerRowDxfId="428" dataDxfId="426" headerRowBorderDxfId="427" tableBorderDxfId="425" totalsRowBorderDxfId="424">
  <autoFilter ref="B38:R46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A8BCFFF3-015A-4072-A2A5-516F0727E342}" name="N. ID" dataDxfId="423" totalsRowDxfId="422"/>
    <tableColumn id="17" xr3:uid="{329A60FD-B9BD-4D5A-A7E8-7D53618AA1F1}" name="Nome del dipendente" dataDxfId="421" totalsRowDxfId="420"/>
    <tableColumn id="2" xr3:uid="{47B20A1A-8DC5-49AE-B8FD-CE9B60B8316C}" name="07:00" dataDxfId="419" totalsRowDxfId="418"/>
    <tableColumn id="3" xr3:uid="{19FAD7B5-47B4-449F-B2E0-8E6FA7433A83}" name="08:00" dataDxfId="417" totalsRowDxfId="416"/>
    <tableColumn id="4" xr3:uid="{946D69DD-56A9-4DD6-AE5E-7891272B9367}" name="09:00" dataDxfId="415" totalsRowDxfId="414"/>
    <tableColumn id="5" xr3:uid="{4B9FFE19-D872-4C26-92D0-3EEB8B198770}" name="10:00" dataDxfId="413" totalsRowDxfId="412"/>
    <tableColumn id="6" xr3:uid="{F52D0A31-25D5-4135-B780-53A84CD3D8AA}" name="11:00" dataDxfId="411" totalsRowDxfId="410"/>
    <tableColumn id="7" xr3:uid="{905B9247-B999-4EBD-9854-3CA9BEF2C2E7}" name="12:00" dataDxfId="409" totalsRowDxfId="408"/>
    <tableColumn id="8" xr3:uid="{906EDC74-541D-4D9A-BF31-07C7DD43DCF2}" name="13:00" dataDxfId="407" totalsRowDxfId="406"/>
    <tableColumn id="9" xr3:uid="{D7111165-2966-458B-BFDC-8E62B7C6969D}" name="14:00" dataDxfId="405" totalsRowDxfId="404"/>
    <tableColumn id="10" xr3:uid="{1FF486F7-43B7-42E7-A4C1-7399C0036D96}" name="15:00" dataDxfId="403" totalsRowDxfId="402"/>
    <tableColumn id="11" xr3:uid="{7A9149DF-F5C3-410D-8D4D-2C5668018513}" name="16:00" dataDxfId="401" totalsRowDxfId="400"/>
    <tableColumn id="12" xr3:uid="{8CD8F5C2-C41B-4DA7-8190-036B293EEE08}" name="17:00" dataDxfId="399" totalsRowDxfId="398"/>
    <tableColumn id="13" xr3:uid="{FDF10989-E91D-4B8A-9E70-A61E470162FE}" name="18:00" dataDxfId="397" totalsRowDxfId="396"/>
    <tableColumn id="14" xr3:uid="{CDC602E6-9E90-4F5F-AEB7-1E722E5B846A}" name="19:00" dataDxfId="395" totalsRowDxfId="394"/>
    <tableColumn id="15" xr3:uid="{63C3289D-65F6-4D05-9537-9E59D8E35DDB}" name="– RIPOSO –" dataDxfId="393" totalsRowDxfId="392"/>
    <tableColumn id="16" xr3:uid="{AF749160-3279-4E7F-B85F-66F7E6A4E2A4}" name="TOTALE" dataDxfId="391" totalsRowDxfId="390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205D5DD-BCD1-48E6-89B5-C8A0D7D3797A}" name="MON_613" displayName="MON_613" ref="B49:R57" totalsRowShown="0" headerRowDxfId="389" dataDxfId="387" headerRowBorderDxfId="388" tableBorderDxfId="386" totalsRowBorderDxfId="385">
  <autoFilter ref="B49:R57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6C5F111-7EA2-406E-97A8-EA8AA4CB3657}" name="N. ID" dataDxfId="384" totalsRowDxfId="383"/>
    <tableColumn id="17" xr3:uid="{5427C759-4AB4-4B0C-AFB1-3723A7860F7C}" name="Nome del dipendente" dataDxfId="382" totalsRowDxfId="381"/>
    <tableColumn id="2" xr3:uid="{DDFCF4D0-4333-4FEA-AD32-DF9596D77968}" name="07:00" dataDxfId="380" totalsRowDxfId="379"/>
    <tableColumn id="3" xr3:uid="{E19DEE9E-A1D1-4FB6-B58A-EDCD51303BCC}" name="08:00" dataDxfId="378" totalsRowDxfId="377"/>
    <tableColumn id="4" xr3:uid="{A2B4BAC5-B83F-4758-B59E-B96BB8C96870}" name="09:00" dataDxfId="376" totalsRowDxfId="375"/>
    <tableColumn id="5" xr3:uid="{A5A5329F-F2A9-4153-A564-A398C44165C4}" name="10:00" dataDxfId="374" totalsRowDxfId="373"/>
    <tableColumn id="6" xr3:uid="{B6F21B03-047C-4784-AFE4-F22016C30E44}" name="11:00" dataDxfId="372" totalsRowDxfId="371"/>
    <tableColumn id="7" xr3:uid="{DA1CED18-EDE1-4445-828A-4275BAA9CBCE}" name="12:00" dataDxfId="370" totalsRowDxfId="369"/>
    <tableColumn id="8" xr3:uid="{DEE5D5AC-0FCC-4AB8-89BD-4E7E53DD8190}" name="13:00" dataDxfId="368" totalsRowDxfId="367"/>
    <tableColumn id="9" xr3:uid="{9A75A142-0B10-4E1D-BC0B-7FDB55004DC6}" name="14:00" dataDxfId="366" totalsRowDxfId="365"/>
    <tableColumn id="10" xr3:uid="{F844752E-F6DE-4B4A-BCE1-433B9015C9E5}" name="15:00" dataDxfId="364" totalsRowDxfId="363"/>
    <tableColumn id="11" xr3:uid="{BE22DD99-E114-46E3-AA53-52B470BF28D8}" name="16:00" dataDxfId="362" totalsRowDxfId="361"/>
    <tableColumn id="12" xr3:uid="{47F5581E-5DE9-47F7-A093-970B2A12323B}" name="17:00" dataDxfId="360" totalsRowDxfId="359"/>
    <tableColumn id="13" xr3:uid="{5EC51990-D109-410C-BEE0-816A06C6673A}" name="18:00" dataDxfId="358" totalsRowDxfId="357"/>
    <tableColumn id="14" xr3:uid="{17D6F123-7FD9-4F64-BF69-0D3C0E3DF13F}" name="19:00" dataDxfId="356" totalsRowDxfId="355"/>
    <tableColumn id="15" xr3:uid="{E77F2378-326B-4ABA-A3D9-98CD54207F1A}" name="– RIPOSO –" dataDxfId="354" totalsRowDxfId="353"/>
    <tableColumn id="16" xr3:uid="{D38CA802-B44F-4F25-BE36-D62AC07C838E}" name="TOTALE" dataDxfId="352" totalsRowDxfId="351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3D48326-7503-4A96-93A0-9699AF2C660F}" name="MON_714" displayName="MON_714" ref="B60:R68" totalsRowShown="0" headerRowDxfId="350" dataDxfId="348" headerRowBorderDxfId="349" tableBorderDxfId="347" totalsRowBorderDxfId="346">
  <autoFilter ref="B60:R6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C2F6533C-48AE-4378-AA49-92C764F409D1}" name="N. ID" dataDxfId="345" totalsRowDxfId="344"/>
    <tableColumn id="17" xr3:uid="{23CD31C5-608A-497A-806D-A7518DE890F8}" name="Nome del dipendente" dataDxfId="343" totalsRowDxfId="342"/>
    <tableColumn id="2" xr3:uid="{3B9DB45B-4747-44BB-8115-B3679B12ECE0}" name="07:00" dataDxfId="341" totalsRowDxfId="340"/>
    <tableColumn id="3" xr3:uid="{9CB6A8C2-284A-4097-B303-CA8BC468238B}" name="08:00" dataDxfId="339" totalsRowDxfId="338"/>
    <tableColumn id="4" xr3:uid="{7AD90295-6F30-4821-924D-DF17A0F68677}" name="09:00" dataDxfId="337" totalsRowDxfId="336"/>
    <tableColumn id="5" xr3:uid="{C8F5CD38-466F-4F86-9173-E04B7DD07283}" name="10:00" dataDxfId="335" totalsRowDxfId="334"/>
    <tableColumn id="6" xr3:uid="{99896378-5392-4781-982E-02D1F8DFCC1F}" name="11:00" dataDxfId="333" totalsRowDxfId="332"/>
    <tableColumn id="7" xr3:uid="{B98633D0-D583-4A56-9D82-8BA0A860F638}" name="12:00" dataDxfId="331" totalsRowDxfId="330"/>
    <tableColumn id="8" xr3:uid="{09DC6DE8-F4B0-4BB0-BBBD-7DD1D0FACB77}" name="13:00" dataDxfId="329" totalsRowDxfId="328"/>
    <tableColumn id="9" xr3:uid="{2A3973FF-8AD8-4D21-8462-A601CECB703C}" name="14:00" dataDxfId="327" totalsRowDxfId="326"/>
    <tableColumn id="10" xr3:uid="{A90AA29C-BE91-4564-8A21-27D7E8F29AED}" name="15:00" dataDxfId="325" totalsRowDxfId="324"/>
    <tableColumn id="11" xr3:uid="{BC39271F-958C-4A3F-8537-5559E5589603}" name="16:00" dataDxfId="323" totalsRowDxfId="322"/>
    <tableColumn id="12" xr3:uid="{F8CA95AD-B0AD-4500-8583-9B757A573309}" name="17:00" dataDxfId="321" totalsRowDxfId="320"/>
    <tableColumn id="13" xr3:uid="{38F9A59F-F00E-4688-A955-61CFC3529C9F}" name="18:00" dataDxfId="319" totalsRowDxfId="318"/>
    <tableColumn id="14" xr3:uid="{A1784D64-9477-4587-A8AE-078B699462AB}" name="19:00" dataDxfId="317" totalsRowDxfId="316"/>
    <tableColumn id="15" xr3:uid="{B7167D25-A7DB-41B7-B26B-94E1F26856D1}" name="– RIPOSO –" dataDxfId="315" totalsRowDxfId="314"/>
    <tableColumn id="16" xr3:uid="{4F1E81D0-961F-4E5F-A661-9CA7BB7C046B}" name="TOTALE" dataDxfId="313" totalsRowDxfId="312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233571D-7AAC-4B7A-BCA4-265F2BFA7569}" name="MON_815" displayName="MON_815" ref="B71:R79" totalsRowShown="0" headerRowDxfId="311" dataDxfId="309" headerRowBorderDxfId="310" tableBorderDxfId="308" totalsRowBorderDxfId="307">
  <autoFilter ref="B71:R79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1A8C8307-CA11-410A-A360-6305EEF4C409}" name="N. ID" dataDxfId="306" totalsRowDxfId="305"/>
    <tableColumn id="17" xr3:uid="{0FF0FD00-DD96-4237-AB86-9DD715A6D675}" name="Nome del dipendente" dataDxfId="304" totalsRowDxfId="303"/>
    <tableColumn id="2" xr3:uid="{4CB10497-E3BC-4BED-B438-9AD839FADC8F}" name="07:00" dataDxfId="302" totalsRowDxfId="301"/>
    <tableColumn id="3" xr3:uid="{50EE1C59-B3B5-40E6-8947-55142C4CA651}" name="08:00" dataDxfId="300" totalsRowDxfId="299"/>
    <tableColumn id="4" xr3:uid="{EF04E975-0987-4A68-9D32-3F508A82893C}" name="09:00" dataDxfId="298" totalsRowDxfId="297"/>
    <tableColumn id="5" xr3:uid="{7E595EC1-6286-4DB7-87EA-89A0B2C1755B}" name="10:00" dataDxfId="296" totalsRowDxfId="295"/>
    <tableColumn id="6" xr3:uid="{12A701E8-1616-42D0-B604-8DAE67E0A846}" name="11:00" dataDxfId="294" totalsRowDxfId="293"/>
    <tableColumn id="7" xr3:uid="{E65A3ACA-3C51-4C78-B5AA-754846226678}" name="12:00" dataDxfId="292" totalsRowDxfId="291"/>
    <tableColumn id="8" xr3:uid="{CDA60868-3833-4976-BE2D-2DE6FB86002B}" name="13:00" dataDxfId="290" totalsRowDxfId="289"/>
    <tableColumn id="9" xr3:uid="{FFB190D5-C1D0-45D1-A0F0-4C64E9A388D9}" name="14:00" dataDxfId="288" totalsRowDxfId="287"/>
    <tableColumn id="10" xr3:uid="{F019EE89-C731-4951-9654-D92C81A86822}" name="15:00" dataDxfId="286" totalsRowDxfId="285"/>
    <tableColumn id="11" xr3:uid="{1518D513-749C-45FF-8DDE-C3E4F49D8D6F}" name="16:00" dataDxfId="284" totalsRowDxfId="283"/>
    <tableColumn id="12" xr3:uid="{3CBA46E8-16E7-4570-AF1B-30D4FB65F9A9}" name="17:00" dataDxfId="282" totalsRowDxfId="281"/>
    <tableColumn id="13" xr3:uid="{7CC2FA20-1466-4AF2-9DC4-1AD8AAE04B16}" name="18:00" dataDxfId="280" totalsRowDxfId="279"/>
    <tableColumn id="14" xr3:uid="{0181DDBE-017E-4BAE-84CF-A22B32B2A1E4}" name="19:00" dataDxfId="278" totalsRowDxfId="277"/>
    <tableColumn id="15" xr3:uid="{525B7FED-6570-4316-AFCD-BB047276CC43}" name="– RIPOSO –" dataDxfId="276" totalsRowDxfId="275"/>
    <tableColumn id="16" xr3:uid="{B3FF7BF1-5582-4124-9135-426D35EF2665}" name="TOTALE" dataDxfId="274" totalsRowDxfId="273"/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ON" displayName="MON" ref="B5:R13" totalsRowShown="0" headerRowDxfId="272" dataDxfId="270" headerRowBorderDxfId="271" tableBorderDxfId="269" totalsRowBorderDxfId="268">
  <autoFilter ref="B5:R1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000-000001000000}" name="N. ID" dataDxfId="267" totalsRowDxfId="266"/>
    <tableColumn id="17" xr3:uid="{00000000-0010-0000-0000-000011000000}" name="Nome del dipendente" dataDxfId="265" totalsRowDxfId="264"/>
    <tableColumn id="2" xr3:uid="{00000000-0010-0000-0000-000002000000}" name="07:00" dataDxfId="263" totalsRowDxfId="262"/>
    <tableColumn id="3" xr3:uid="{00000000-0010-0000-0000-000003000000}" name="08:00" dataDxfId="261" totalsRowDxfId="260"/>
    <tableColumn id="4" xr3:uid="{00000000-0010-0000-0000-000004000000}" name="09:00" dataDxfId="259" totalsRowDxfId="258"/>
    <tableColumn id="5" xr3:uid="{00000000-0010-0000-0000-000005000000}" name="10:00" dataDxfId="257" totalsRowDxfId="256"/>
    <tableColumn id="6" xr3:uid="{00000000-0010-0000-0000-000006000000}" name="11:00" dataDxfId="255" totalsRowDxfId="254"/>
    <tableColumn id="7" xr3:uid="{00000000-0010-0000-0000-000007000000}" name="12:00" dataDxfId="253" totalsRowDxfId="252"/>
    <tableColumn id="8" xr3:uid="{00000000-0010-0000-0000-000008000000}" name="13:00" dataDxfId="251" totalsRowDxfId="250"/>
    <tableColumn id="9" xr3:uid="{00000000-0010-0000-0000-000009000000}" name="14:00" dataDxfId="249" totalsRowDxfId="248"/>
    <tableColumn id="10" xr3:uid="{00000000-0010-0000-0000-00000A000000}" name="15:00" dataDxfId="247" totalsRowDxfId="246"/>
    <tableColumn id="11" xr3:uid="{00000000-0010-0000-0000-00000B000000}" name="16:00" dataDxfId="245" totalsRowDxfId="244"/>
    <tableColumn id="12" xr3:uid="{00000000-0010-0000-0000-00000C000000}" name="17:00" dataDxfId="243" totalsRowDxfId="242"/>
    <tableColumn id="13" xr3:uid="{00000000-0010-0000-0000-00000D000000}" name="18:00" dataDxfId="241" totalsRowDxfId="240"/>
    <tableColumn id="14" xr3:uid="{00000000-0010-0000-0000-00000E000000}" name="19:00" dataDxfId="239" totalsRowDxfId="238"/>
    <tableColumn id="15" xr3:uid="{00000000-0010-0000-0000-00000F000000}" name="– RIPOSO –" dataDxfId="237" totalsRowDxfId="236"/>
    <tableColumn id="16" xr3:uid="{00000000-0010-0000-0000-000010000000}" name="TOTALE" dataDxfId="235" totalsRowDxfId="234"/>
  </tableColumns>
  <tableStyleInfo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MON_3" displayName="MON_3" ref="B16:R24" totalsRowShown="0" headerRowDxfId="233" dataDxfId="231" headerRowBorderDxfId="232" tableBorderDxfId="230" totalsRowBorderDxfId="229">
  <autoFilter ref="B16:R24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100-000001000000}" name="N. ID" dataDxfId="228" totalsRowDxfId="227"/>
    <tableColumn id="17" xr3:uid="{00000000-0010-0000-0100-000011000000}" name="Nome del dipendente" dataDxfId="226" totalsRowDxfId="225"/>
    <tableColumn id="2" xr3:uid="{00000000-0010-0000-0100-000002000000}" name="07:00" dataDxfId="224" totalsRowDxfId="223"/>
    <tableColumn id="3" xr3:uid="{00000000-0010-0000-0100-000003000000}" name="08:00" dataDxfId="222" totalsRowDxfId="221"/>
    <tableColumn id="4" xr3:uid="{00000000-0010-0000-0100-000004000000}" name="09:00" dataDxfId="220" totalsRowDxfId="219"/>
    <tableColumn id="5" xr3:uid="{00000000-0010-0000-0100-000005000000}" name="10:00" dataDxfId="218" totalsRowDxfId="217"/>
    <tableColumn id="6" xr3:uid="{00000000-0010-0000-0100-000006000000}" name="11:00" dataDxfId="216" totalsRowDxfId="215"/>
    <tableColumn id="7" xr3:uid="{00000000-0010-0000-0100-000007000000}" name="12:00" dataDxfId="214" totalsRowDxfId="213"/>
    <tableColumn id="8" xr3:uid="{00000000-0010-0000-0100-000008000000}" name="13:00" dataDxfId="212" totalsRowDxfId="211"/>
    <tableColumn id="9" xr3:uid="{00000000-0010-0000-0100-000009000000}" name="14:00" dataDxfId="210" totalsRowDxfId="209"/>
    <tableColumn id="10" xr3:uid="{00000000-0010-0000-0100-00000A000000}" name="15:00" dataDxfId="208" totalsRowDxfId="207"/>
    <tableColumn id="11" xr3:uid="{00000000-0010-0000-0100-00000B000000}" name="16:00" dataDxfId="206" totalsRowDxfId="205"/>
    <tableColumn id="12" xr3:uid="{00000000-0010-0000-0100-00000C000000}" name="17:00" dataDxfId="204" totalsRowDxfId="203"/>
    <tableColumn id="13" xr3:uid="{00000000-0010-0000-0100-00000D000000}" name="18:00" dataDxfId="202" totalsRowDxfId="201"/>
    <tableColumn id="14" xr3:uid="{00000000-0010-0000-0100-00000E000000}" name="19:00" dataDxfId="200" totalsRowDxfId="199"/>
    <tableColumn id="15" xr3:uid="{00000000-0010-0000-0100-00000F000000}" name="– RIPOSO –" dataDxfId="198" totalsRowDxfId="197"/>
    <tableColumn id="16" xr3:uid="{00000000-0010-0000-0100-000010000000}" name="TOTALE" dataDxfId="196" totalsRowDxfId="195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drawing" Target="../drawings/drawing1.xml"/><Relationship Id="rId7" Type="http://schemas.openxmlformats.org/officeDocument/2006/relationships/table" Target="../tables/table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219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10" Type="http://schemas.openxmlformats.org/officeDocument/2006/relationships/table" Target="../tables/table7.xml"/><Relationship Id="rId4" Type="http://schemas.openxmlformats.org/officeDocument/2006/relationships/table" Target="../tables/table1.xml"/><Relationship Id="rId9" Type="http://schemas.openxmlformats.org/officeDocument/2006/relationships/table" Target="../tables/table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.xml"/><Relationship Id="rId3" Type="http://schemas.openxmlformats.org/officeDocument/2006/relationships/table" Target="../tables/table9.xml"/><Relationship Id="rId7" Type="http://schemas.openxmlformats.org/officeDocument/2006/relationships/table" Target="../tables/table13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E9946-DE52-4FEA-ABAE-A96CA22DDBDC}">
  <sheetPr>
    <tabColor theme="3" tint="0.59999389629810485"/>
    <pageSetUpPr fitToPage="1"/>
  </sheetPr>
  <dimension ref="B1:R83"/>
  <sheetViews>
    <sheetView showGridLines="0" tabSelected="1" zoomScaleNormal="100" workbookViewId="0">
      <pane ySplit="1" topLeftCell="A2" activePane="bottomLeft" state="frozen"/>
      <selection pane="bottomLeft" activeCell="X8" sqref="X8"/>
    </sheetView>
  </sheetViews>
  <sheetFormatPr defaultColWidth="10.75" defaultRowHeight="19.5" x14ac:dyDescent="0.4"/>
  <cols>
    <col min="1" max="1" width="3.25" style="1" customWidth="1"/>
    <col min="2" max="2" width="13.25" style="1" customWidth="1"/>
    <col min="3" max="3" width="21.25" style="1" customWidth="1"/>
    <col min="4" max="6" width="13.25" style="1" customWidth="1"/>
    <col min="7" max="9" width="13.75" style="1" customWidth="1"/>
    <col min="10" max="16" width="13.25" style="1" customWidth="1"/>
    <col min="17" max="18" width="10.75" style="1" customWidth="1"/>
    <col min="19" max="19" width="3.25" style="1" customWidth="1"/>
    <col min="20" max="20" width="10.75" style="1" customWidth="1"/>
    <col min="21" max="16384" width="10.75" style="1"/>
  </cols>
  <sheetData>
    <row r="1" spans="2:18" ht="48" customHeight="1" x14ac:dyDescent="0.4">
      <c r="B1" s="40" t="s">
        <v>9</v>
      </c>
      <c r="C1" s="6"/>
      <c r="D1" s="6"/>
      <c r="E1" s="6"/>
      <c r="F1" s="6"/>
      <c r="G1" s="6"/>
      <c r="H1" s="6"/>
      <c r="I1" s="6"/>
      <c r="J1" s="6"/>
      <c r="K1" s="5"/>
      <c r="L1" s="5"/>
      <c r="M1" s="5"/>
      <c r="N1" s="5"/>
      <c r="O1" s="5"/>
      <c r="P1" s="5"/>
      <c r="Q1" s="5"/>
      <c r="R1" s="5"/>
    </row>
    <row r="2" spans="2:18" ht="31.9" customHeight="1" x14ac:dyDescent="0.4">
      <c r="B2" s="42" t="s">
        <v>10</v>
      </c>
      <c r="C2" s="42"/>
      <c r="D2" s="43">
        <v>48670</v>
      </c>
      <c r="E2" s="44"/>
      <c r="F2" s="45" t="s">
        <v>11</v>
      </c>
      <c r="G2" s="46"/>
      <c r="H2" s="47" t="s">
        <v>12</v>
      </c>
      <c r="I2" s="47"/>
      <c r="J2" s="47"/>
      <c r="K2" s="2"/>
      <c r="L2" s="2"/>
      <c r="M2" s="2"/>
      <c r="N2" s="2"/>
      <c r="O2" s="2"/>
      <c r="P2" s="2"/>
      <c r="Q2" s="2"/>
      <c r="R2" s="2"/>
    </row>
    <row r="3" spans="2:18" ht="15" customHeight="1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31.9" customHeight="1" x14ac:dyDescent="0.4">
      <c r="B4" s="36" t="s">
        <v>13</v>
      </c>
      <c r="C4" s="36">
        <f>D2</f>
        <v>48670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2:18" s="9" customFormat="1" ht="22.15" customHeight="1" x14ac:dyDescent="0.25">
      <c r="B5" s="20" t="s">
        <v>14</v>
      </c>
      <c r="C5" s="21" t="s">
        <v>15</v>
      </c>
      <c r="D5" s="22" t="s">
        <v>16</v>
      </c>
      <c r="E5" s="22" t="s">
        <v>17</v>
      </c>
      <c r="F5" s="22" t="s">
        <v>18</v>
      </c>
      <c r="G5" s="22" t="s">
        <v>19</v>
      </c>
      <c r="H5" s="22" t="s">
        <v>20</v>
      </c>
      <c r="I5" s="22" t="s">
        <v>21</v>
      </c>
      <c r="J5" s="22" t="s">
        <v>22</v>
      </c>
      <c r="K5" s="22" t="s">
        <v>23</v>
      </c>
      <c r="L5" s="22" t="s">
        <v>24</v>
      </c>
      <c r="M5" s="22" t="s">
        <v>25</v>
      </c>
      <c r="N5" s="22" t="s">
        <v>26</v>
      </c>
      <c r="O5" s="22" t="s">
        <v>27</v>
      </c>
      <c r="P5" s="22" t="s">
        <v>28</v>
      </c>
      <c r="Q5" s="22" t="s">
        <v>29</v>
      </c>
      <c r="R5" s="23" t="s">
        <v>30</v>
      </c>
    </row>
    <row r="6" spans="2:18" ht="18" customHeight="1" x14ac:dyDescent="0.4">
      <c r="B6" s="13">
        <v>100012</v>
      </c>
      <c r="C6" s="10" t="s">
        <v>7</v>
      </c>
      <c r="D6" s="10" t="s">
        <v>31</v>
      </c>
      <c r="E6" s="10" t="s">
        <v>31</v>
      </c>
      <c r="F6" s="10" t="s">
        <v>31</v>
      </c>
      <c r="G6" s="10" t="s">
        <v>31</v>
      </c>
      <c r="H6" s="10" t="s">
        <v>31</v>
      </c>
      <c r="I6" s="10" t="s">
        <v>31</v>
      </c>
      <c r="J6" s="10"/>
      <c r="K6" s="10"/>
      <c r="L6" s="10"/>
      <c r="M6" s="10"/>
      <c r="N6" s="10"/>
      <c r="O6" s="10"/>
      <c r="P6" s="10"/>
      <c r="Q6" s="12"/>
      <c r="R6" s="14">
        <f>COUNTIF(MON_9[[#This Row],[07:00]:[19:00]],"*")</f>
        <v>6</v>
      </c>
    </row>
    <row r="7" spans="2:18" ht="18" customHeight="1" x14ac:dyDescent="0.4">
      <c r="B7" s="15">
        <v>100045</v>
      </c>
      <c r="C7" s="12" t="s">
        <v>8</v>
      </c>
      <c r="D7" s="12" t="s">
        <v>32</v>
      </c>
      <c r="E7" s="12" t="s">
        <v>32</v>
      </c>
      <c r="F7" s="12" t="s">
        <v>32</v>
      </c>
      <c r="G7" s="12" t="s">
        <v>32</v>
      </c>
      <c r="H7" s="12" t="s">
        <v>32</v>
      </c>
      <c r="I7" s="12" t="s">
        <v>32</v>
      </c>
      <c r="J7" s="12"/>
      <c r="K7" s="12"/>
      <c r="L7" s="12"/>
      <c r="M7" s="12"/>
      <c r="N7" s="12"/>
      <c r="O7" s="12"/>
      <c r="P7" s="12"/>
      <c r="Q7" s="12"/>
      <c r="R7" s="14">
        <f>COUNTIF(MON_9[[#This Row],[07:00]:[19:00]],"*")</f>
        <v>6</v>
      </c>
    </row>
    <row r="8" spans="2:18" ht="18" customHeight="1" x14ac:dyDescent="0.4">
      <c r="B8" s="13">
        <v>100007</v>
      </c>
      <c r="C8" s="10" t="s">
        <v>0</v>
      </c>
      <c r="D8" s="10"/>
      <c r="E8" s="10"/>
      <c r="F8" s="10"/>
      <c r="G8" s="10" t="s">
        <v>32</v>
      </c>
      <c r="H8" s="10" t="s">
        <v>32</v>
      </c>
      <c r="I8" s="10" t="s">
        <v>32</v>
      </c>
      <c r="J8" s="10" t="s">
        <v>32</v>
      </c>
      <c r="K8" s="10" t="s">
        <v>32</v>
      </c>
      <c r="L8" s="10" t="s">
        <v>32</v>
      </c>
      <c r="M8" s="10"/>
      <c r="N8" s="10"/>
      <c r="O8" s="10"/>
      <c r="P8" s="10"/>
      <c r="Q8" s="12"/>
      <c r="R8" s="14">
        <f>COUNTIF(MON_9[[#This Row],[07:00]:[19:00]],"*")</f>
        <v>6</v>
      </c>
    </row>
    <row r="9" spans="2:18" ht="18" customHeight="1" x14ac:dyDescent="0.4">
      <c r="B9" s="15">
        <v>100036</v>
      </c>
      <c r="C9" s="12" t="s">
        <v>1</v>
      </c>
      <c r="D9" s="12"/>
      <c r="E9" s="12"/>
      <c r="F9" s="12"/>
      <c r="G9" s="12"/>
      <c r="H9" s="12"/>
      <c r="I9" s="12"/>
      <c r="J9" s="12" t="s">
        <v>33</v>
      </c>
      <c r="K9" s="12" t="s">
        <v>33</v>
      </c>
      <c r="L9" s="12" t="s">
        <v>33</v>
      </c>
      <c r="M9" s="12" t="s">
        <v>33</v>
      </c>
      <c r="N9" s="12" t="s">
        <v>33</v>
      </c>
      <c r="O9" s="12" t="s">
        <v>33</v>
      </c>
      <c r="P9" s="12"/>
      <c r="Q9" s="12"/>
      <c r="R9" s="14">
        <f>COUNTIF(MON_9[[#This Row],[07:00]:[19:00]],"*")</f>
        <v>6</v>
      </c>
    </row>
    <row r="10" spans="2:18" ht="18" customHeight="1" x14ac:dyDescent="0.4">
      <c r="B10" s="13">
        <v>100002</v>
      </c>
      <c r="C10" s="10" t="s">
        <v>2</v>
      </c>
      <c r="D10" s="10"/>
      <c r="E10" s="10"/>
      <c r="F10" s="10" t="s">
        <v>6</v>
      </c>
      <c r="G10" s="10" t="s">
        <v>6</v>
      </c>
      <c r="H10" s="10" t="s">
        <v>6</v>
      </c>
      <c r="I10" s="10" t="s">
        <v>6</v>
      </c>
      <c r="J10" s="10" t="s">
        <v>6</v>
      </c>
      <c r="K10" s="10" t="s">
        <v>6</v>
      </c>
      <c r="L10" s="10" t="s">
        <v>6</v>
      </c>
      <c r="M10" s="10" t="s">
        <v>6</v>
      </c>
      <c r="N10" s="10"/>
      <c r="O10" s="10"/>
      <c r="P10" s="10"/>
      <c r="Q10" s="12"/>
      <c r="R10" s="14">
        <f>COUNTIF(MON_9[[#This Row],[07:00]:[19:00]],"*")</f>
        <v>8</v>
      </c>
    </row>
    <row r="11" spans="2:18" ht="18" customHeight="1" x14ac:dyDescent="0.4">
      <c r="B11" s="15">
        <v>100089</v>
      </c>
      <c r="C11" s="12" t="s">
        <v>3</v>
      </c>
      <c r="D11" s="12" t="s">
        <v>34</v>
      </c>
      <c r="E11" s="12" t="s">
        <v>34</v>
      </c>
      <c r="F11" s="12" t="s">
        <v>34</v>
      </c>
      <c r="G11" s="12" t="s">
        <v>34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4">
        <f>COUNTIF(MON_9[[#This Row],[07:00]:[19:00]],"*")</f>
        <v>4</v>
      </c>
    </row>
    <row r="12" spans="2:18" ht="18" customHeight="1" x14ac:dyDescent="0.4">
      <c r="B12" s="13">
        <v>100046</v>
      </c>
      <c r="C12" s="10" t="s">
        <v>4</v>
      </c>
      <c r="D12" s="10"/>
      <c r="E12" s="10"/>
      <c r="F12" s="10"/>
      <c r="G12" s="10"/>
      <c r="H12" s="10" t="s">
        <v>35</v>
      </c>
      <c r="I12" s="10" t="s">
        <v>35</v>
      </c>
      <c r="J12" s="10" t="s">
        <v>35</v>
      </c>
      <c r="K12" s="10" t="s">
        <v>35</v>
      </c>
      <c r="L12" s="10" t="s">
        <v>35</v>
      </c>
      <c r="M12" s="10" t="s">
        <v>35</v>
      </c>
      <c r="N12" s="10" t="s">
        <v>35</v>
      </c>
      <c r="O12" s="10" t="s">
        <v>35</v>
      </c>
      <c r="P12" s="10" t="s">
        <v>35</v>
      </c>
      <c r="Q12" s="12"/>
      <c r="R12" s="14">
        <f>COUNTIF(MON_9[[#This Row],[07:00]:[19:00]],"*")</f>
        <v>9</v>
      </c>
    </row>
    <row r="13" spans="2:18" ht="18" customHeight="1" x14ac:dyDescent="0.4">
      <c r="B13" s="16">
        <v>100055</v>
      </c>
      <c r="C13" s="17" t="s">
        <v>5</v>
      </c>
      <c r="D13" s="17" t="s">
        <v>35</v>
      </c>
      <c r="E13" s="17" t="s">
        <v>35</v>
      </c>
      <c r="F13" s="17" t="s">
        <v>35</v>
      </c>
      <c r="G13" s="17" t="s">
        <v>35</v>
      </c>
      <c r="H13" s="17" t="s">
        <v>35</v>
      </c>
      <c r="I13" s="17" t="s">
        <v>35</v>
      </c>
      <c r="J13" s="17" t="s">
        <v>35</v>
      </c>
      <c r="K13" s="17" t="s">
        <v>35</v>
      </c>
      <c r="L13" s="17" t="s">
        <v>35</v>
      </c>
      <c r="M13" s="17"/>
      <c r="N13" s="17"/>
      <c r="O13" s="17"/>
      <c r="P13" s="17"/>
      <c r="Q13" s="17"/>
      <c r="R13" s="19">
        <f>COUNTIF(MON_9[[#This Row],[07:00]:[19:00]],"*")</f>
        <v>9</v>
      </c>
    </row>
    <row r="14" spans="2:18" ht="15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31.9" customHeight="1" x14ac:dyDescent="0.4">
      <c r="B15" s="38" t="s">
        <v>36</v>
      </c>
      <c r="C15" s="38">
        <f>D2+1</f>
        <v>48671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2:18" s="9" customFormat="1" ht="22.15" customHeight="1" x14ac:dyDescent="0.25">
      <c r="B16" s="32" t="s">
        <v>14</v>
      </c>
      <c r="C16" s="33" t="s">
        <v>15</v>
      </c>
      <c r="D16" s="34" t="s">
        <v>16</v>
      </c>
      <c r="E16" s="34" t="s">
        <v>17</v>
      </c>
      <c r="F16" s="34" t="s">
        <v>18</v>
      </c>
      <c r="G16" s="34" t="s">
        <v>19</v>
      </c>
      <c r="H16" s="34" t="s">
        <v>20</v>
      </c>
      <c r="I16" s="34" t="s">
        <v>21</v>
      </c>
      <c r="J16" s="34" t="s">
        <v>22</v>
      </c>
      <c r="K16" s="34" t="s">
        <v>23</v>
      </c>
      <c r="L16" s="34" t="s">
        <v>24</v>
      </c>
      <c r="M16" s="34" t="s">
        <v>25</v>
      </c>
      <c r="N16" s="34" t="s">
        <v>26</v>
      </c>
      <c r="O16" s="34" t="s">
        <v>27</v>
      </c>
      <c r="P16" s="34" t="s">
        <v>28</v>
      </c>
      <c r="Q16" s="34" t="s">
        <v>29</v>
      </c>
      <c r="R16" s="35" t="s">
        <v>30</v>
      </c>
    </row>
    <row r="17" spans="2:18" ht="18" customHeight="1" x14ac:dyDescent="0.4">
      <c r="B17" s="13">
        <v>100012</v>
      </c>
      <c r="C17" s="10" t="s">
        <v>7</v>
      </c>
      <c r="D17" s="10" t="s">
        <v>31</v>
      </c>
      <c r="E17" s="10" t="s">
        <v>31</v>
      </c>
      <c r="F17" s="10" t="s">
        <v>31</v>
      </c>
      <c r="G17" s="10" t="s">
        <v>31</v>
      </c>
      <c r="H17" s="10" t="s">
        <v>31</v>
      </c>
      <c r="I17" s="10" t="s">
        <v>31</v>
      </c>
      <c r="J17" s="10"/>
      <c r="K17" s="10"/>
      <c r="L17" s="10"/>
      <c r="M17" s="10"/>
      <c r="N17" s="10"/>
      <c r="O17" s="10"/>
      <c r="P17" s="10"/>
      <c r="Q17" s="27"/>
      <c r="R17" s="25">
        <f>COUNTIF(MON_310[[#This Row],[07:00]:[19:00]],"*")</f>
        <v>6</v>
      </c>
    </row>
    <row r="18" spans="2:18" ht="18" customHeight="1" x14ac:dyDescent="0.4">
      <c r="B18" s="26">
        <v>100045</v>
      </c>
      <c r="C18" s="27" t="s">
        <v>8</v>
      </c>
      <c r="D18" s="27" t="s">
        <v>32</v>
      </c>
      <c r="E18" s="27" t="s">
        <v>32</v>
      </c>
      <c r="F18" s="27" t="s">
        <v>32</v>
      </c>
      <c r="G18" s="27" t="s">
        <v>32</v>
      </c>
      <c r="H18" s="27" t="s">
        <v>32</v>
      </c>
      <c r="I18" s="27" t="s">
        <v>32</v>
      </c>
      <c r="J18" s="27"/>
      <c r="K18" s="27"/>
      <c r="L18" s="27"/>
      <c r="M18" s="27"/>
      <c r="N18" s="27"/>
      <c r="O18" s="27"/>
      <c r="P18" s="27"/>
      <c r="Q18" s="27"/>
      <c r="R18" s="25">
        <f>COUNTIF(MON_310[[#This Row],[07:00]:[19:00]],"*")</f>
        <v>6</v>
      </c>
    </row>
    <row r="19" spans="2:18" ht="18" customHeight="1" x14ac:dyDescent="0.4">
      <c r="B19" s="13">
        <v>100007</v>
      </c>
      <c r="C19" s="10" t="s">
        <v>0</v>
      </c>
      <c r="D19" s="10"/>
      <c r="E19" s="10"/>
      <c r="F19" s="10"/>
      <c r="G19" s="10" t="s">
        <v>32</v>
      </c>
      <c r="H19" s="10" t="s">
        <v>32</v>
      </c>
      <c r="I19" s="10" t="s">
        <v>32</v>
      </c>
      <c r="J19" s="10" t="s">
        <v>32</v>
      </c>
      <c r="K19" s="10" t="s">
        <v>32</v>
      </c>
      <c r="L19" s="10" t="s">
        <v>32</v>
      </c>
      <c r="M19" s="10"/>
      <c r="N19" s="10"/>
      <c r="O19" s="10"/>
      <c r="P19" s="10"/>
      <c r="Q19" s="27"/>
      <c r="R19" s="25">
        <f>COUNTIF(MON_310[[#This Row],[07:00]:[19:00]],"*")</f>
        <v>6</v>
      </c>
    </row>
    <row r="20" spans="2:18" ht="18" customHeight="1" x14ac:dyDescent="0.4">
      <c r="B20" s="26">
        <v>100036</v>
      </c>
      <c r="C20" s="27" t="s">
        <v>1</v>
      </c>
      <c r="D20" s="27"/>
      <c r="E20" s="27"/>
      <c r="F20" s="27"/>
      <c r="G20" s="27"/>
      <c r="H20" s="27"/>
      <c r="I20" s="27"/>
      <c r="J20" s="27" t="s">
        <v>33</v>
      </c>
      <c r="K20" s="27" t="s">
        <v>33</v>
      </c>
      <c r="L20" s="27" t="s">
        <v>33</v>
      </c>
      <c r="M20" s="27" t="s">
        <v>33</v>
      </c>
      <c r="N20" s="27" t="s">
        <v>33</v>
      </c>
      <c r="O20" s="27" t="s">
        <v>33</v>
      </c>
      <c r="P20" s="27"/>
      <c r="Q20" s="27"/>
      <c r="R20" s="25">
        <f>COUNTIF(MON_310[[#This Row],[07:00]:[19:00]],"*")</f>
        <v>6</v>
      </c>
    </row>
    <row r="21" spans="2:18" ht="18" customHeight="1" x14ac:dyDescent="0.4">
      <c r="B21" s="13">
        <v>100002</v>
      </c>
      <c r="C21" s="10" t="s">
        <v>2</v>
      </c>
      <c r="D21" s="10"/>
      <c r="E21" s="10"/>
      <c r="F21" s="10" t="s">
        <v>6</v>
      </c>
      <c r="G21" s="10" t="s">
        <v>6</v>
      </c>
      <c r="H21" s="10" t="s">
        <v>6</v>
      </c>
      <c r="I21" s="10" t="s">
        <v>6</v>
      </c>
      <c r="J21" s="10" t="s">
        <v>6</v>
      </c>
      <c r="K21" s="10" t="s">
        <v>6</v>
      </c>
      <c r="L21" s="10" t="s">
        <v>6</v>
      </c>
      <c r="M21" s="10" t="s">
        <v>6</v>
      </c>
      <c r="N21" s="10"/>
      <c r="O21" s="10"/>
      <c r="P21" s="10"/>
      <c r="Q21" s="27"/>
      <c r="R21" s="25">
        <f>COUNTIF(MON_310[[#This Row],[07:00]:[19:00]],"*")</f>
        <v>8</v>
      </c>
    </row>
    <row r="22" spans="2:18" ht="18" customHeight="1" x14ac:dyDescent="0.4">
      <c r="B22" s="26">
        <v>100089</v>
      </c>
      <c r="C22" s="27" t="s">
        <v>3</v>
      </c>
      <c r="D22" s="27" t="s">
        <v>34</v>
      </c>
      <c r="E22" s="27" t="s">
        <v>34</v>
      </c>
      <c r="F22" s="27" t="s">
        <v>34</v>
      </c>
      <c r="G22" s="27" t="s">
        <v>34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5">
        <f>COUNTIF(MON_310[[#This Row],[07:00]:[19:00]],"*")</f>
        <v>4</v>
      </c>
    </row>
    <row r="23" spans="2:18" ht="18" customHeight="1" x14ac:dyDescent="0.4">
      <c r="B23" s="13">
        <v>100046</v>
      </c>
      <c r="C23" s="10" t="s">
        <v>4</v>
      </c>
      <c r="D23" s="10"/>
      <c r="E23" s="10"/>
      <c r="F23" s="10"/>
      <c r="G23" s="10"/>
      <c r="H23" s="10" t="s">
        <v>35</v>
      </c>
      <c r="I23" s="10" t="s">
        <v>35</v>
      </c>
      <c r="J23" s="10" t="s">
        <v>35</v>
      </c>
      <c r="K23" s="10" t="s">
        <v>35</v>
      </c>
      <c r="L23" s="10" t="s">
        <v>35</v>
      </c>
      <c r="M23" s="10" t="s">
        <v>35</v>
      </c>
      <c r="N23" s="10" t="s">
        <v>35</v>
      </c>
      <c r="O23" s="10" t="s">
        <v>35</v>
      </c>
      <c r="P23" s="10" t="s">
        <v>35</v>
      </c>
      <c r="Q23" s="27"/>
      <c r="R23" s="25">
        <f>COUNTIF(MON_310[[#This Row],[07:00]:[19:00]],"*")</f>
        <v>9</v>
      </c>
    </row>
    <row r="24" spans="2:18" ht="18" customHeight="1" x14ac:dyDescent="0.4">
      <c r="B24" s="28">
        <v>100055</v>
      </c>
      <c r="C24" s="29" t="s">
        <v>5</v>
      </c>
      <c r="D24" s="29" t="s">
        <v>35</v>
      </c>
      <c r="E24" s="29" t="s">
        <v>35</v>
      </c>
      <c r="F24" s="29" t="s">
        <v>35</v>
      </c>
      <c r="G24" s="29" t="s">
        <v>35</v>
      </c>
      <c r="H24" s="29" t="s">
        <v>35</v>
      </c>
      <c r="I24" s="29" t="s">
        <v>35</v>
      </c>
      <c r="J24" s="29" t="s">
        <v>35</v>
      </c>
      <c r="K24" s="29" t="s">
        <v>35</v>
      </c>
      <c r="L24" s="29" t="s">
        <v>35</v>
      </c>
      <c r="M24" s="29"/>
      <c r="N24" s="29"/>
      <c r="O24" s="29"/>
      <c r="P24" s="29"/>
      <c r="Q24" s="29"/>
      <c r="R24" s="31">
        <f>COUNTIF(MON_310[[#This Row],[07:00]:[19:00]],"*")</f>
        <v>9</v>
      </c>
    </row>
    <row r="25" spans="2:18" ht="15" customHeight="1" x14ac:dyDescent="0.4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18" ht="31.9" customHeight="1" x14ac:dyDescent="0.4">
      <c r="B26" s="36" t="s">
        <v>37</v>
      </c>
      <c r="C26" s="36">
        <f>C15+1</f>
        <v>48672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</row>
    <row r="27" spans="2:18" s="9" customFormat="1" ht="22.15" customHeight="1" x14ac:dyDescent="0.25">
      <c r="B27" s="20" t="s">
        <v>14</v>
      </c>
      <c r="C27" s="21" t="s">
        <v>15</v>
      </c>
      <c r="D27" s="22" t="s">
        <v>16</v>
      </c>
      <c r="E27" s="22" t="s">
        <v>17</v>
      </c>
      <c r="F27" s="22" t="s">
        <v>18</v>
      </c>
      <c r="G27" s="22" t="s">
        <v>19</v>
      </c>
      <c r="H27" s="22" t="s">
        <v>20</v>
      </c>
      <c r="I27" s="22" t="s">
        <v>21</v>
      </c>
      <c r="J27" s="22" t="s">
        <v>22</v>
      </c>
      <c r="K27" s="22" t="s">
        <v>23</v>
      </c>
      <c r="L27" s="22" t="s">
        <v>24</v>
      </c>
      <c r="M27" s="22" t="s">
        <v>25</v>
      </c>
      <c r="N27" s="22" t="s">
        <v>26</v>
      </c>
      <c r="O27" s="22" t="s">
        <v>27</v>
      </c>
      <c r="P27" s="22" t="s">
        <v>28</v>
      </c>
      <c r="Q27" s="22" t="s">
        <v>29</v>
      </c>
      <c r="R27" s="23" t="s">
        <v>30</v>
      </c>
    </row>
    <row r="28" spans="2:18" ht="18" customHeight="1" x14ac:dyDescent="0.4">
      <c r="B28" s="13">
        <v>100012</v>
      </c>
      <c r="C28" s="10" t="s">
        <v>7</v>
      </c>
      <c r="D28" s="10" t="s">
        <v>31</v>
      </c>
      <c r="E28" s="10" t="s">
        <v>31</v>
      </c>
      <c r="F28" s="10" t="s">
        <v>31</v>
      </c>
      <c r="G28" s="10" t="s">
        <v>31</v>
      </c>
      <c r="H28" s="10" t="s">
        <v>31</v>
      </c>
      <c r="I28" s="10" t="s">
        <v>31</v>
      </c>
      <c r="J28" s="10"/>
      <c r="K28" s="10"/>
      <c r="L28" s="10"/>
      <c r="M28" s="10"/>
      <c r="N28" s="10"/>
      <c r="O28" s="10"/>
      <c r="P28" s="10"/>
      <c r="Q28" s="12"/>
      <c r="R28" s="14">
        <f>COUNTIF(MON_411[[#This Row],[07:00]:[19:00]],"*")</f>
        <v>6</v>
      </c>
    </row>
    <row r="29" spans="2:18" ht="18" customHeight="1" x14ac:dyDescent="0.4">
      <c r="B29" s="15">
        <v>100045</v>
      </c>
      <c r="C29" s="12" t="s">
        <v>8</v>
      </c>
      <c r="D29" s="12" t="s">
        <v>32</v>
      </c>
      <c r="E29" s="12" t="s">
        <v>32</v>
      </c>
      <c r="F29" s="12" t="s">
        <v>32</v>
      </c>
      <c r="G29" s="12" t="s">
        <v>32</v>
      </c>
      <c r="H29" s="12" t="s">
        <v>32</v>
      </c>
      <c r="I29" s="12" t="s">
        <v>32</v>
      </c>
      <c r="J29" s="12"/>
      <c r="K29" s="12"/>
      <c r="L29" s="12"/>
      <c r="M29" s="12"/>
      <c r="N29" s="12"/>
      <c r="O29" s="12"/>
      <c r="P29" s="12"/>
      <c r="Q29" s="12"/>
      <c r="R29" s="14">
        <f>COUNTIF(MON_411[[#This Row],[07:00]:[19:00]],"*")</f>
        <v>6</v>
      </c>
    </row>
    <row r="30" spans="2:18" ht="18" customHeight="1" x14ac:dyDescent="0.4">
      <c r="B30" s="13">
        <v>100007</v>
      </c>
      <c r="C30" s="10" t="s">
        <v>0</v>
      </c>
      <c r="D30" s="10"/>
      <c r="E30" s="10"/>
      <c r="F30" s="10"/>
      <c r="G30" s="10" t="s">
        <v>32</v>
      </c>
      <c r="H30" s="10" t="s">
        <v>32</v>
      </c>
      <c r="I30" s="10" t="s">
        <v>32</v>
      </c>
      <c r="J30" s="10" t="s">
        <v>32</v>
      </c>
      <c r="K30" s="10" t="s">
        <v>32</v>
      </c>
      <c r="L30" s="10" t="s">
        <v>32</v>
      </c>
      <c r="M30" s="10"/>
      <c r="N30" s="10"/>
      <c r="O30" s="10"/>
      <c r="P30" s="10"/>
      <c r="Q30" s="12"/>
      <c r="R30" s="14">
        <f>COUNTIF(MON_411[[#This Row],[07:00]:[19:00]],"*")</f>
        <v>6</v>
      </c>
    </row>
    <row r="31" spans="2:18" ht="18" customHeight="1" x14ac:dyDescent="0.4">
      <c r="B31" s="15">
        <v>100036</v>
      </c>
      <c r="C31" s="12" t="s">
        <v>1</v>
      </c>
      <c r="D31" s="12"/>
      <c r="E31" s="12"/>
      <c r="F31" s="12"/>
      <c r="G31" s="12"/>
      <c r="H31" s="12"/>
      <c r="I31" s="12"/>
      <c r="J31" s="12" t="s">
        <v>33</v>
      </c>
      <c r="K31" s="12" t="s">
        <v>33</v>
      </c>
      <c r="L31" s="12" t="s">
        <v>33</v>
      </c>
      <c r="M31" s="12" t="s">
        <v>33</v>
      </c>
      <c r="N31" s="12" t="s">
        <v>33</v>
      </c>
      <c r="O31" s="12" t="s">
        <v>33</v>
      </c>
      <c r="P31" s="12"/>
      <c r="Q31" s="12"/>
      <c r="R31" s="14">
        <f>COUNTIF(MON_411[[#This Row],[07:00]:[19:00]],"*")</f>
        <v>6</v>
      </c>
    </row>
    <row r="32" spans="2:18" ht="18" customHeight="1" x14ac:dyDescent="0.4">
      <c r="B32" s="13">
        <v>100002</v>
      </c>
      <c r="C32" s="10" t="s">
        <v>2</v>
      </c>
      <c r="D32" s="10"/>
      <c r="E32" s="10"/>
      <c r="F32" s="10" t="s">
        <v>6</v>
      </c>
      <c r="G32" s="10" t="s">
        <v>6</v>
      </c>
      <c r="H32" s="10" t="s">
        <v>6</v>
      </c>
      <c r="I32" s="10" t="s">
        <v>6</v>
      </c>
      <c r="J32" s="10" t="s">
        <v>6</v>
      </c>
      <c r="K32" s="10" t="s">
        <v>6</v>
      </c>
      <c r="L32" s="10" t="s">
        <v>6</v>
      </c>
      <c r="M32" s="10" t="s">
        <v>6</v>
      </c>
      <c r="N32" s="10"/>
      <c r="O32" s="10"/>
      <c r="P32" s="10"/>
      <c r="Q32" s="12"/>
      <c r="R32" s="14">
        <f>COUNTIF(MON_411[[#This Row],[07:00]:[19:00]],"*")</f>
        <v>8</v>
      </c>
    </row>
    <row r="33" spans="2:18" ht="18" customHeight="1" x14ac:dyDescent="0.4">
      <c r="B33" s="15">
        <v>100089</v>
      </c>
      <c r="C33" s="12" t="s">
        <v>3</v>
      </c>
      <c r="D33" s="12" t="s">
        <v>34</v>
      </c>
      <c r="E33" s="12" t="s">
        <v>34</v>
      </c>
      <c r="F33" s="12" t="s">
        <v>34</v>
      </c>
      <c r="G33" s="12" t="s">
        <v>34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4">
        <f>COUNTIF(MON_411[[#This Row],[07:00]:[19:00]],"*")</f>
        <v>4</v>
      </c>
    </row>
    <row r="34" spans="2:18" ht="18" customHeight="1" x14ac:dyDescent="0.4">
      <c r="B34" s="13">
        <v>100046</v>
      </c>
      <c r="C34" s="10" t="s">
        <v>4</v>
      </c>
      <c r="D34" s="10"/>
      <c r="E34" s="10"/>
      <c r="F34" s="10"/>
      <c r="G34" s="10"/>
      <c r="H34" s="10" t="s">
        <v>35</v>
      </c>
      <c r="I34" s="10" t="s">
        <v>35</v>
      </c>
      <c r="J34" s="10" t="s">
        <v>35</v>
      </c>
      <c r="K34" s="10" t="s">
        <v>35</v>
      </c>
      <c r="L34" s="10" t="s">
        <v>35</v>
      </c>
      <c r="M34" s="10" t="s">
        <v>35</v>
      </c>
      <c r="N34" s="10" t="s">
        <v>35</v>
      </c>
      <c r="O34" s="10" t="s">
        <v>35</v>
      </c>
      <c r="P34" s="10" t="s">
        <v>35</v>
      </c>
      <c r="Q34" s="12"/>
      <c r="R34" s="14">
        <f>COUNTIF(MON_411[[#This Row],[07:00]:[19:00]],"*")</f>
        <v>9</v>
      </c>
    </row>
    <row r="35" spans="2:18" ht="18" customHeight="1" x14ac:dyDescent="0.4">
      <c r="B35" s="16">
        <v>100055</v>
      </c>
      <c r="C35" s="17" t="s">
        <v>5</v>
      </c>
      <c r="D35" s="17" t="s">
        <v>35</v>
      </c>
      <c r="E35" s="17" t="s">
        <v>35</v>
      </c>
      <c r="F35" s="17" t="s">
        <v>35</v>
      </c>
      <c r="G35" s="17" t="s">
        <v>35</v>
      </c>
      <c r="H35" s="17" t="s">
        <v>35</v>
      </c>
      <c r="I35" s="17" t="s">
        <v>35</v>
      </c>
      <c r="J35" s="17" t="s">
        <v>35</v>
      </c>
      <c r="K35" s="17" t="s">
        <v>35</v>
      </c>
      <c r="L35" s="17" t="s">
        <v>35</v>
      </c>
      <c r="M35" s="17"/>
      <c r="N35" s="17"/>
      <c r="O35" s="17"/>
      <c r="P35" s="17"/>
      <c r="Q35" s="17"/>
      <c r="R35" s="19">
        <f>COUNTIF(MON_411[[#This Row],[07:00]:[19:00]],"*")</f>
        <v>9</v>
      </c>
    </row>
    <row r="36" spans="2:18" ht="15" customHeight="1" x14ac:dyDescent="0.4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2:18" ht="31.9" customHeight="1" x14ac:dyDescent="0.4">
      <c r="B37" s="38" t="s">
        <v>38</v>
      </c>
      <c r="C37" s="38">
        <f>C26+1</f>
        <v>48673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2:18" s="9" customFormat="1" ht="22.15" customHeight="1" x14ac:dyDescent="0.25">
      <c r="B38" s="32" t="s">
        <v>14</v>
      </c>
      <c r="C38" s="33" t="s">
        <v>15</v>
      </c>
      <c r="D38" s="34" t="s">
        <v>16</v>
      </c>
      <c r="E38" s="34" t="s">
        <v>17</v>
      </c>
      <c r="F38" s="34" t="s">
        <v>18</v>
      </c>
      <c r="G38" s="34" t="s">
        <v>19</v>
      </c>
      <c r="H38" s="34" t="s">
        <v>20</v>
      </c>
      <c r="I38" s="34" t="s">
        <v>21</v>
      </c>
      <c r="J38" s="34" t="s">
        <v>22</v>
      </c>
      <c r="K38" s="34" t="s">
        <v>23</v>
      </c>
      <c r="L38" s="34" t="s">
        <v>24</v>
      </c>
      <c r="M38" s="34" t="s">
        <v>25</v>
      </c>
      <c r="N38" s="34" t="s">
        <v>26</v>
      </c>
      <c r="O38" s="34" t="s">
        <v>27</v>
      </c>
      <c r="P38" s="34" t="s">
        <v>28</v>
      </c>
      <c r="Q38" s="34" t="s">
        <v>29</v>
      </c>
      <c r="R38" s="35" t="s">
        <v>30</v>
      </c>
    </row>
    <row r="39" spans="2:18" ht="18" customHeight="1" x14ac:dyDescent="0.4">
      <c r="B39" s="13">
        <v>100012</v>
      </c>
      <c r="C39" s="10" t="s">
        <v>7</v>
      </c>
      <c r="D39" s="10" t="s">
        <v>31</v>
      </c>
      <c r="E39" s="10" t="s">
        <v>31</v>
      </c>
      <c r="F39" s="10" t="s">
        <v>31</v>
      </c>
      <c r="G39" s="10" t="s">
        <v>31</v>
      </c>
      <c r="H39" s="10" t="s">
        <v>31</v>
      </c>
      <c r="I39" s="10" t="s">
        <v>31</v>
      </c>
      <c r="J39" s="10"/>
      <c r="K39" s="10"/>
      <c r="L39" s="10"/>
      <c r="M39" s="10"/>
      <c r="N39" s="10"/>
      <c r="O39" s="10"/>
      <c r="P39" s="10"/>
      <c r="Q39" s="27"/>
      <c r="R39" s="25">
        <f>COUNTIF(MON_512[[#This Row],[07:00]:[19:00]],"*")</f>
        <v>6</v>
      </c>
    </row>
    <row r="40" spans="2:18" ht="18" customHeight="1" x14ac:dyDescent="0.4">
      <c r="B40" s="26">
        <v>100045</v>
      </c>
      <c r="C40" s="27" t="s">
        <v>8</v>
      </c>
      <c r="D40" s="27" t="s">
        <v>32</v>
      </c>
      <c r="E40" s="27" t="s">
        <v>32</v>
      </c>
      <c r="F40" s="27" t="s">
        <v>32</v>
      </c>
      <c r="G40" s="27" t="s">
        <v>32</v>
      </c>
      <c r="H40" s="27" t="s">
        <v>32</v>
      </c>
      <c r="I40" s="27" t="s">
        <v>32</v>
      </c>
      <c r="J40" s="27"/>
      <c r="K40" s="27"/>
      <c r="L40" s="27"/>
      <c r="M40" s="27"/>
      <c r="N40" s="27"/>
      <c r="O40" s="27"/>
      <c r="P40" s="27"/>
      <c r="Q40" s="27"/>
      <c r="R40" s="25">
        <f>COUNTIF(MON_512[[#This Row],[07:00]:[19:00]],"*")</f>
        <v>6</v>
      </c>
    </row>
    <row r="41" spans="2:18" ht="18" customHeight="1" x14ac:dyDescent="0.4">
      <c r="B41" s="13">
        <v>100007</v>
      </c>
      <c r="C41" s="10" t="s">
        <v>0</v>
      </c>
      <c r="D41" s="10"/>
      <c r="E41" s="10"/>
      <c r="F41" s="10"/>
      <c r="G41" s="10" t="s">
        <v>32</v>
      </c>
      <c r="H41" s="10" t="s">
        <v>32</v>
      </c>
      <c r="I41" s="10" t="s">
        <v>32</v>
      </c>
      <c r="J41" s="10" t="s">
        <v>32</v>
      </c>
      <c r="K41" s="10" t="s">
        <v>32</v>
      </c>
      <c r="L41" s="10" t="s">
        <v>32</v>
      </c>
      <c r="M41" s="10"/>
      <c r="N41" s="10"/>
      <c r="O41" s="10"/>
      <c r="P41" s="10"/>
      <c r="Q41" s="27"/>
      <c r="R41" s="25">
        <f>COUNTIF(MON_512[[#This Row],[07:00]:[19:00]],"*")</f>
        <v>6</v>
      </c>
    </row>
    <row r="42" spans="2:18" ht="18" customHeight="1" x14ac:dyDescent="0.4">
      <c r="B42" s="26">
        <v>100036</v>
      </c>
      <c r="C42" s="27" t="s">
        <v>1</v>
      </c>
      <c r="D42" s="27"/>
      <c r="E42" s="27"/>
      <c r="F42" s="27"/>
      <c r="G42" s="27"/>
      <c r="H42" s="27"/>
      <c r="I42" s="27"/>
      <c r="J42" s="27" t="s">
        <v>33</v>
      </c>
      <c r="K42" s="27" t="s">
        <v>33</v>
      </c>
      <c r="L42" s="27" t="s">
        <v>33</v>
      </c>
      <c r="M42" s="27" t="s">
        <v>33</v>
      </c>
      <c r="N42" s="27" t="s">
        <v>33</v>
      </c>
      <c r="O42" s="27" t="s">
        <v>33</v>
      </c>
      <c r="P42" s="27"/>
      <c r="Q42" s="27"/>
      <c r="R42" s="25">
        <f>COUNTIF(MON_512[[#This Row],[07:00]:[19:00]],"*")</f>
        <v>6</v>
      </c>
    </row>
    <row r="43" spans="2:18" ht="18" customHeight="1" x14ac:dyDescent="0.4">
      <c r="B43" s="13">
        <v>100002</v>
      </c>
      <c r="C43" s="10" t="s">
        <v>2</v>
      </c>
      <c r="D43" s="10"/>
      <c r="E43" s="10"/>
      <c r="F43" s="10" t="s">
        <v>6</v>
      </c>
      <c r="G43" s="10" t="s">
        <v>6</v>
      </c>
      <c r="H43" s="10" t="s">
        <v>6</v>
      </c>
      <c r="I43" s="10" t="s">
        <v>6</v>
      </c>
      <c r="J43" s="10" t="s">
        <v>6</v>
      </c>
      <c r="K43" s="10" t="s">
        <v>6</v>
      </c>
      <c r="L43" s="10" t="s">
        <v>6</v>
      </c>
      <c r="M43" s="10" t="s">
        <v>6</v>
      </c>
      <c r="N43" s="10"/>
      <c r="O43" s="10"/>
      <c r="P43" s="10"/>
      <c r="Q43" s="27"/>
      <c r="R43" s="25">
        <f>COUNTIF(MON_512[[#This Row],[07:00]:[19:00]],"*")</f>
        <v>8</v>
      </c>
    </row>
    <row r="44" spans="2:18" ht="18" customHeight="1" x14ac:dyDescent="0.4">
      <c r="B44" s="26">
        <v>100089</v>
      </c>
      <c r="C44" s="27" t="s">
        <v>3</v>
      </c>
      <c r="D44" s="27" t="s">
        <v>34</v>
      </c>
      <c r="E44" s="27" t="s">
        <v>34</v>
      </c>
      <c r="F44" s="27" t="s">
        <v>34</v>
      </c>
      <c r="G44" s="27" t="s">
        <v>34</v>
      </c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5">
        <f>COUNTIF(MON_512[[#This Row],[07:00]:[19:00]],"*")</f>
        <v>4</v>
      </c>
    </row>
    <row r="45" spans="2:18" ht="18" customHeight="1" x14ac:dyDescent="0.4">
      <c r="B45" s="13">
        <v>100046</v>
      </c>
      <c r="C45" s="10" t="s">
        <v>4</v>
      </c>
      <c r="D45" s="10"/>
      <c r="E45" s="10"/>
      <c r="F45" s="10"/>
      <c r="G45" s="10"/>
      <c r="H45" s="10" t="s">
        <v>35</v>
      </c>
      <c r="I45" s="10" t="s">
        <v>35</v>
      </c>
      <c r="J45" s="10" t="s">
        <v>35</v>
      </c>
      <c r="K45" s="10" t="s">
        <v>35</v>
      </c>
      <c r="L45" s="10" t="s">
        <v>35</v>
      </c>
      <c r="M45" s="10" t="s">
        <v>35</v>
      </c>
      <c r="N45" s="10" t="s">
        <v>35</v>
      </c>
      <c r="O45" s="10" t="s">
        <v>35</v>
      </c>
      <c r="P45" s="10" t="s">
        <v>35</v>
      </c>
      <c r="Q45" s="27"/>
      <c r="R45" s="25">
        <f>COUNTIF(MON_512[[#This Row],[07:00]:[19:00]],"*")</f>
        <v>9</v>
      </c>
    </row>
    <row r="46" spans="2:18" ht="18" customHeight="1" x14ac:dyDescent="0.4">
      <c r="B46" s="28">
        <v>100055</v>
      </c>
      <c r="C46" s="29" t="s">
        <v>5</v>
      </c>
      <c r="D46" s="29" t="s">
        <v>35</v>
      </c>
      <c r="E46" s="29" t="s">
        <v>35</v>
      </c>
      <c r="F46" s="29" t="s">
        <v>35</v>
      </c>
      <c r="G46" s="29" t="s">
        <v>35</v>
      </c>
      <c r="H46" s="29" t="s">
        <v>35</v>
      </c>
      <c r="I46" s="29" t="s">
        <v>35</v>
      </c>
      <c r="J46" s="29" t="s">
        <v>35</v>
      </c>
      <c r="K46" s="29" t="s">
        <v>35</v>
      </c>
      <c r="L46" s="29" t="s">
        <v>35</v>
      </c>
      <c r="M46" s="29"/>
      <c r="N46" s="29"/>
      <c r="O46" s="29"/>
      <c r="P46" s="29"/>
      <c r="Q46" s="29"/>
      <c r="R46" s="31">
        <f>COUNTIF(MON_512[[#This Row],[07:00]:[19:00]],"*")</f>
        <v>9</v>
      </c>
    </row>
    <row r="47" spans="2:18" ht="15" customHeight="1" x14ac:dyDescent="0.4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2:18" ht="31.9" customHeight="1" x14ac:dyDescent="0.4">
      <c r="B48" s="36" t="s">
        <v>39</v>
      </c>
      <c r="C48" s="36">
        <f>C37+1</f>
        <v>48674</v>
      </c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</row>
    <row r="49" spans="2:18" s="9" customFormat="1" ht="22.15" customHeight="1" x14ac:dyDescent="0.25">
      <c r="B49" s="20" t="s">
        <v>14</v>
      </c>
      <c r="C49" s="21" t="s">
        <v>15</v>
      </c>
      <c r="D49" s="22" t="s">
        <v>16</v>
      </c>
      <c r="E49" s="22" t="s">
        <v>17</v>
      </c>
      <c r="F49" s="22" t="s">
        <v>18</v>
      </c>
      <c r="G49" s="22" t="s">
        <v>19</v>
      </c>
      <c r="H49" s="22" t="s">
        <v>20</v>
      </c>
      <c r="I49" s="22" t="s">
        <v>21</v>
      </c>
      <c r="J49" s="22" t="s">
        <v>22</v>
      </c>
      <c r="K49" s="22" t="s">
        <v>23</v>
      </c>
      <c r="L49" s="22" t="s">
        <v>24</v>
      </c>
      <c r="M49" s="22" t="s">
        <v>25</v>
      </c>
      <c r="N49" s="22" t="s">
        <v>26</v>
      </c>
      <c r="O49" s="22" t="s">
        <v>27</v>
      </c>
      <c r="P49" s="22" t="s">
        <v>28</v>
      </c>
      <c r="Q49" s="22" t="s">
        <v>29</v>
      </c>
      <c r="R49" s="23" t="s">
        <v>30</v>
      </c>
    </row>
    <row r="50" spans="2:18" ht="18" customHeight="1" x14ac:dyDescent="0.4">
      <c r="B50" s="13">
        <v>100012</v>
      </c>
      <c r="C50" s="10" t="s">
        <v>7</v>
      </c>
      <c r="D50" s="10" t="s">
        <v>31</v>
      </c>
      <c r="E50" s="10" t="s">
        <v>31</v>
      </c>
      <c r="F50" s="10" t="s">
        <v>31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2"/>
      <c r="R50" s="14">
        <f>COUNTIF(MON_613[[#This Row],[07:00]:[19:00]],"*")</f>
        <v>3</v>
      </c>
    </row>
    <row r="51" spans="2:18" ht="18" customHeight="1" x14ac:dyDescent="0.4">
      <c r="B51" s="15">
        <v>100045</v>
      </c>
      <c r="C51" s="12" t="s">
        <v>8</v>
      </c>
      <c r="D51" s="12" t="s">
        <v>32</v>
      </c>
      <c r="E51" s="12" t="s">
        <v>32</v>
      </c>
      <c r="F51" s="12" t="s">
        <v>32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4">
        <f>COUNTIF(MON_613[[#This Row],[07:00]:[19:00]],"*")</f>
        <v>3</v>
      </c>
    </row>
    <row r="52" spans="2:18" ht="18" customHeight="1" x14ac:dyDescent="0.4">
      <c r="B52" s="13">
        <v>100007</v>
      </c>
      <c r="C52" s="10" t="s">
        <v>0</v>
      </c>
      <c r="D52" s="10"/>
      <c r="E52" s="10"/>
      <c r="F52" s="10"/>
      <c r="G52" s="10" t="s">
        <v>32</v>
      </c>
      <c r="H52" s="10" t="s">
        <v>32</v>
      </c>
      <c r="I52" s="10" t="s">
        <v>32</v>
      </c>
      <c r="J52" s="10" t="s">
        <v>32</v>
      </c>
      <c r="K52" s="10" t="s">
        <v>32</v>
      </c>
      <c r="L52" s="10" t="s">
        <v>32</v>
      </c>
      <c r="M52" s="10"/>
      <c r="N52" s="10"/>
      <c r="O52" s="10"/>
      <c r="P52" s="10"/>
      <c r="Q52" s="12"/>
      <c r="R52" s="14">
        <f>COUNTIF(MON_613[[#This Row],[07:00]:[19:00]],"*")</f>
        <v>6</v>
      </c>
    </row>
    <row r="53" spans="2:18" ht="18" customHeight="1" x14ac:dyDescent="0.4">
      <c r="B53" s="15">
        <v>100036</v>
      </c>
      <c r="C53" s="12" t="s">
        <v>1</v>
      </c>
      <c r="D53" s="12"/>
      <c r="E53" s="12"/>
      <c r="F53" s="12"/>
      <c r="G53" s="12"/>
      <c r="H53" s="12"/>
      <c r="I53" s="12"/>
      <c r="J53" s="12" t="s">
        <v>33</v>
      </c>
      <c r="K53" s="12" t="s">
        <v>33</v>
      </c>
      <c r="L53" s="12" t="s">
        <v>33</v>
      </c>
      <c r="M53" s="12" t="s">
        <v>33</v>
      </c>
      <c r="N53" s="12" t="s">
        <v>33</v>
      </c>
      <c r="O53" s="12" t="s">
        <v>33</v>
      </c>
      <c r="P53" s="12"/>
      <c r="Q53" s="12"/>
      <c r="R53" s="14">
        <f>COUNTIF(MON_613[[#This Row],[07:00]:[19:00]],"*")</f>
        <v>6</v>
      </c>
    </row>
    <row r="54" spans="2:18" ht="18" customHeight="1" x14ac:dyDescent="0.4">
      <c r="B54" s="13">
        <v>100002</v>
      </c>
      <c r="C54" s="10" t="s">
        <v>2</v>
      </c>
      <c r="D54" s="10"/>
      <c r="E54" s="10"/>
      <c r="F54" s="10" t="s">
        <v>6</v>
      </c>
      <c r="G54" s="10" t="s">
        <v>6</v>
      </c>
      <c r="H54" s="10" t="s">
        <v>6</v>
      </c>
      <c r="I54" s="10" t="s">
        <v>6</v>
      </c>
      <c r="J54" s="10" t="s">
        <v>6</v>
      </c>
      <c r="K54" s="10" t="s">
        <v>6</v>
      </c>
      <c r="L54" s="10" t="s">
        <v>6</v>
      </c>
      <c r="M54" s="10" t="s">
        <v>6</v>
      </c>
      <c r="N54" s="10"/>
      <c r="O54" s="10"/>
      <c r="P54" s="10"/>
      <c r="Q54" s="12"/>
      <c r="R54" s="14">
        <f>COUNTIF(MON_613[[#This Row],[07:00]:[19:00]],"*")</f>
        <v>8</v>
      </c>
    </row>
    <row r="55" spans="2:18" ht="18" customHeight="1" x14ac:dyDescent="0.4">
      <c r="B55" s="15">
        <v>100089</v>
      </c>
      <c r="C55" s="12" t="s">
        <v>3</v>
      </c>
      <c r="D55" s="12" t="s">
        <v>34</v>
      </c>
      <c r="E55" s="12" t="s">
        <v>34</v>
      </c>
      <c r="F55" s="12" t="s">
        <v>34</v>
      </c>
      <c r="G55" s="12" t="s">
        <v>34</v>
      </c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4">
        <f>COUNTIF(MON_613[[#This Row],[07:00]:[19:00]],"*")</f>
        <v>4</v>
      </c>
    </row>
    <row r="56" spans="2:18" ht="18" customHeight="1" x14ac:dyDescent="0.4">
      <c r="B56" s="13">
        <v>100046</v>
      </c>
      <c r="C56" s="10" t="s">
        <v>4</v>
      </c>
      <c r="D56" s="10"/>
      <c r="E56" s="10"/>
      <c r="F56" s="10"/>
      <c r="G56" s="10"/>
      <c r="H56" s="10" t="s">
        <v>35</v>
      </c>
      <c r="I56" s="10" t="s">
        <v>35</v>
      </c>
      <c r="J56" s="10" t="s">
        <v>35</v>
      </c>
      <c r="K56" s="10" t="s">
        <v>35</v>
      </c>
      <c r="L56" s="10" t="s">
        <v>35</v>
      </c>
      <c r="M56" s="10" t="s">
        <v>35</v>
      </c>
      <c r="N56" s="10" t="s">
        <v>35</v>
      </c>
      <c r="O56" s="10" t="s">
        <v>35</v>
      </c>
      <c r="P56" s="10" t="s">
        <v>35</v>
      </c>
      <c r="Q56" s="12"/>
      <c r="R56" s="14">
        <f>COUNTIF(MON_613[[#This Row],[07:00]:[19:00]],"*")</f>
        <v>9</v>
      </c>
    </row>
    <row r="57" spans="2:18" ht="18" customHeight="1" x14ac:dyDescent="0.4">
      <c r="B57" s="16">
        <v>100055</v>
      </c>
      <c r="C57" s="17" t="s">
        <v>5</v>
      </c>
      <c r="D57" s="17" t="s">
        <v>35</v>
      </c>
      <c r="E57" s="17" t="s">
        <v>35</v>
      </c>
      <c r="F57" s="17" t="s">
        <v>35</v>
      </c>
      <c r="G57" s="17" t="s">
        <v>35</v>
      </c>
      <c r="H57" s="17" t="s">
        <v>35</v>
      </c>
      <c r="I57" s="17" t="s">
        <v>35</v>
      </c>
      <c r="J57" s="17" t="s">
        <v>35</v>
      </c>
      <c r="K57" s="17" t="s">
        <v>35</v>
      </c>
      <c r="L57" s="17" t="s">
        <v>35</v>
      </c>
      <c r="M57" s="17"/>
      <c r="N57" s="17"/>
      <c r="O57" s="17"/>
      <c r="P57" s="17"/>
      <c r="Q57" s="17"/>
      <c r="R57" s="19">
        <f>COUNTIF(MON_613[[#This Row],[07:00]:[19:00]],"*")</f>
        <v>9</v>
      </c>
    </row>
    <row r="58" spans="2:18" ht="15" customHeight="1" x14ac:dyDescent="0.4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2:18" ht="31.9" customHeight="1" x14ac:dyDescent="0.4">
      <c r="B59" s="38" t="s">
        <v>40</v>
      </c>
      <c r="C59" s="38">
        <f>C48+1</f>
        <v>48675</v>
      </c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</row>
    <row r="60" spans="2:18" s="9" customFormat="1" ht="22.15" customHeight="1" x14ac:dyDescent="0.25">
      <c r="B60" s="32" t="s">
        <v>14</v>
      </c>
      <c r="C60" s="33" t="s">
        <v>15</v>
      </c>
      <c r="D60" s="34" t="s">
        <v>16</v>
      </c>
      <c r="E60" s="34" t="s">
        <v>17</v>
      </c>
      <c r="F60" s="34" t="s">
        <v>18</v>
      </c>
      <c r="G60" s="34" t="s">
        <v>19</v>
      </c>
      <c r="H60" s="34" t="s">
        <v>20</v>
      </c>
      <c r="I60" s="34" t="s">
        <v>21</v>
      </c>
      <c r="J60" s="34" t="s">
        <v>22</v>
      </c>
      <c r="K60" s="34" t="s">
        <v>23</v>
      </c>
      <c r="L60" s="34" t="s">
        <v>24</v>
      </c>
      <c r="M60" s="34" t="s">
        <v>25</v>
      </c>
      <c r="N60" s="34" t="s">
        <v>26</v>
      </c>
      <c r="O60" s="34" t="s">
        <v>27</v>
      </c>
      <c r="P60" s="34" t="s">
        <v>28</v>
      </c>
      <c r="Q60" s="34" t="s">
        <v>29</v>
      </c>
      <c r="R60" s="35" t="s">
        <v>30</v>
      </c>
    </row>
    <row r="61" spans="2:18" ht="18" customHeight="1" x14ac:dyDescent="0.4">
      <c r="B61" s="13">
        <v>100012</v>
      </c>
      <c r="C61" s="10" t="s">
        <v>7</v>
      </c>
      <c r="D61" s="10" t="s">
        <v>31</v>
      </c>
      <c r="E61" s="10" t="s">
        <v>31</v>
      </c>
      <c r="F61" s="10" t="s">
        <v>31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24"/>
      <c r="R61" s="25">
        <f>COUNTIF(MON_714[[#This Row],[07:00]:[19:00]],"*")</f>
        <v>3</v>
      </c>
    </row>
    <row r="62" spans="2:18" ht="18" customHeight="1" x14ac:dyDescent="0.4">
      <c r="B62" s="26">
        <v>100045</v>
      </c>
      <c r="C62" s="27" t="s">
        <v>8</v>
      </c>
      <c r="D62" s="27" t="s">
        <v>32</v>
      </c>
      <c r="E62" s="27" t="s">
        <v>32</v>
      </c>
      <c r="F62" s="27" t="s">
        <v>32</v>
      </c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4"/>
      <c r="R62" s="25">
        <f>COUNTIF(MON_714[[#This Row],[07:00]:[19:00]],"*")</f>
        <v>3</v>
      </c>
    </row>
    <row r="63" spans="2:18" ht="18" customHeight="1" x14ac:dyDescent="0.4">
      <c r="B63" s="13">
        <v>100007</v>
      </c>
      <c r="C63" s="10" t="s">
        <v>0</v>
      </c>
      <c r="D63" s="10"/>
      <c r="E63" s="10"/>
      <c r="F63" s="10"/>
      <c r="G63" s="10" t="s">
        <v>32</v>
      </c>
      <c r="H63" s="10" t="s">
        <v>32</v>
      </c>
      <c r="I63" s="10" t="s">
        <v>32</v>
      </c>
      <c r="J63" s="10" t="s">
        <v>32</v>
      </c>
      <c r="K63" s="10"/>
      <c r="L63" s="10"/>
      <c r="M63" s="10"/>
      <c r="N63" s="10"/>
      <c r="O63" s="10"/>
      <c r="P63" s="10"/>
      <c r="Q63" s="24"/>
      <c r="R63" s="25">
        <f>COUNTIF(MON_714[[#This Row],[07:00]:[19:00]],"*")</f>
        <v>4</v>
      </c>
    </row>
    <row r="64" spans="2:18" ht="18" customHeight="1" x14ac:dyDescent="0.4">
      <c r="B64" s="26">
        <v>100036</v>
      </c>
      <c r="C64" s="27" t="s">
        <v>1</v>
      </c>
      <c r="D64" s="27"/>
      <c r="E64" s="27"/>
      <c r="F64" s="27"/>
      <c r="G64" s="27"/>
      <c r="H64" s="27"/>
      <c r="I64" s="27"/>
      <c r="J64" s="27" t="s">
        <v>33</v>
      </c>
      <c r="K64" s="27"/>
      <c r="L64" s="27"/>
      <c r="M64" s="27"/>
      <c r="N64" s="27"/>
      <c r="O64" s="27"/>
      <c r="P64" s="27"/>
      <c r="Q64" s="24"/>
      <c r="R64" s="25">
        <f>COUNTIF(MON_714[[#This Row],[07:00]:[19:00]],"*")</f>
        <v>1</v>
      </c>
    </row>
    <row r="65" spans="2:18" ht="18" customHeight="1" x14ac:dyDescent="0.4">
      <c r="B65" s="13">
        <v>100002</v>
      </c>
      <c r="C65" s="10" t="s">
        <v>2</v>
      </c>
      <c r="D65" s="10"/>
      <c r="E65" s="10"/>
      <c r="F65" s="10" t="s">
        <v>6</v>
      </c>
      <c r="G65" s="10" t="s">
        <v>6</v>
      </c>
      <c r="H65" s="10" t="s">
        <v>6</v>
      </c>
      <c r="I65" s="10" t="s">
        <v>6</v>
      </c>
      <c r="J65" s="10" t="s">
        <v>6</v>
      </c>
      <c r="K65" s="10"/>
      <c r="L65" s="10"/>
      <c r="M65" s="10"/>
      <c r="N65" s="10"/>
      <c r="O65" s="10"/>
      <c r="P65" s="10"/>
      <c r="Q65" s="24"/>
      <c r="R65" s="25">
        <f>COUNTIF(MON_714[[#This Row],[07:00]:[19:00]],"*")</f>
        <v>5</v>
      </c>
    </row>
    <row r="66" spans="2:18" ht="18" customHeight="1" x14ac:dyDescent="0.4">
      <c r="B66" s="26">
        <v>100089</v>
      </c>
      <c r="C66" s="27" t="s">
        <v>3</v>
      </c>
      <c r="D66" s="27" t="s">
        <v>34</v>
      </c>
      <c r="E66" s="27" t="s">
        <v>34</v>
      </c>
      <c r="F66" s="27" t="s">
        <v>34</v>
      </c>
      <c r="G66" s="27" t="s">
        <v>34</v>
      </c>
      <c r="H66" s="27"/>
      <c r="I66" s="27"/>
      <c r="J66" s="27"/>
      <c r="K66" s="27"/>
      <c r="L66" s="27"/>
      <c r="M66" s="27"/>
      <c r="N66" s="27"/>
      <c r="O66" s="27"/>
      <c r="P66" s="27"/>
      <c r="Q66" s="24"/>
      <c r="R66" s="25">
        <f>COUNTIF(MON_714[[#This Row],[07:00]:[19:00]],"*")</f>
        <v>4</v>
      </c>
    </row>
    <row r="67" spans="2:18" ht="18" customHeight="1" x14ac:dyDescent="0.4">
      <c r="B67" s="13">
        <v>100046</v>
      </c>
      <c r="C67" s="10" t="s">
        <v>4</v>
      </c>
      <c r="D67" s="10"/>
      <c r="E67" s="10"/>
      <c r="F67" s="10"/>
      <c r="G67" s="10"/>
      <c r="H67" s="10" t="s">
        <v>35</v>
      </c>
      <c r="I67" s="10" t="s">
        <v>35</v>
      </c>
      <c r="J67" s="10" t="s">
        <v>35</v>
      </c>
      <c r="K67" s="10"/>
      <c r="L67" s="10"/>
      <c r="M67" s="10"/>
      <c r="N67" s="10"/>
      <c r="O67" s="10"/>
      <c r="P67" s="10"/>
      <c r="Q67" s="24"/>
      <c r="R67" s="25">
        <f>COUNTIF(MON_714[[#This Row],[07:00]:[19:00]],"*")</f>
        <v>3</v>
      </c>
    </row>
    <row r="68" spans="2:18" ht="18" customHeight="1" x14ac:dyDescent="0.4">
      <c r="B68" s="28">
        <v>100055</v>
      </c>
      <c r="C68" s="29" t="s">
        <v>5</v>
      </c>
      <c r="D68" s="29" t="s">
        <v>35</v>
      </c>
      <c r="E68" s="29" t="s">
        <v>35</v>
      </c>
      <c r="F68" s="29" t="s">
        <v>35</v>
      </c>
      <c r="G68" s="29" t="s">
        <v>35</v>
      </c>
      <c r="H68" s="29" t="s">
        <v>35</v>
      </c>
      <c r="I68" s="29" t="s">
        <v>35</v>
      </c>
      <c r="J68" s="29" t="s">
        <v>35</v>
      </c>
      <c r="K68" s="29"/>
      <c r="L68" s="29"/>
      <c r="M68" s="29"/>
      <c r="N68" s="29"/>
      <c r="O68" s="29"/>
      <c r="P68" s="29"/>
      <c r="Q68" s="30"/>
      <c r="R68" s="31">
        <f>COUNTIF(MON_714[[#This Row],[07:00]:[19:00]],"*")</f>
        <v>7</v>
      </c>
    </row>
    <row r="69" spans="2:18" ht="15" customHeight="1" x14ac:dyDescent="0.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2:18" ht="31.9" customHeight="1" x14ac:dyDescent="0.4">
      <c r="B70" s="36" t="s">
        <v>41</v>
      </c>
      <c r="C70" s="36">
        <f>C59+1</f>
        <v>48676</v>
      </c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</row>
    <row r="71" spans="2:18" s="9" customFormat="1" ht="22.15" customHeight="1" x14ac:dyDescent="0.25">
      <c r="B71" s="20" t="s">
        <v>14</v>
      </c>
      <c r="C71" s="21" t="s">
        <v>15</v>
      </c>
      <c r="D71" s="22" t="s">
        <v>16</v>
      </c>
      <c r="E71" s="22" t="s">
        <v>17</v>
      </c>
      <c r="F71" s="22" t="s">
        <v>18</v>
      </c>
      <c r="G71" s="22" t="s">
        <v>19</v>
      </c>
      <c r="H71" s="22" t="s">
        <v>20</v>
      </c>
      <c r="I71" s="22" t="s">
        <v>21</v>
      </c>
      <c r="J71" s="22" t="s">
        <v>22</v>
      </c>
      <c r="K71" s="22" t="s">
        <v>23</v>
      </c>
      <c r="L71" s="22" t="s">
        <v>24</v>
      </c>
      <c r="M71" s="22" t="s">
        <v>25</v>
      </c>
      <c r="N71" s="22" t="s">
        <v>26</v>
      </c>
      <c r="O71" s="22" t="s">
        <v>27</v>
      </c>
      <c r="P71" s="22" t="s">
        <v>28</v>
      </c>
      <c r="Q71" s="22" t="s">
        <v>29</v>
      </c>
      <c r="R71" s="23" t="s">
        <v>30</v>
      </c>
    </row>
    <row r="72" spans="2:18" ht="18" customHeight="1" x14ac:dyDescent="0.4">
      <c r="B72" s="13">
        <v>100012</v>
      </c>
      <c r="C72" s="10" t="s">
        <v>7</v>
      </c>
      <c r="D72" s="10" t="s">
        <v>31</v>
      </c>
      <c r="E72" s="10" t="s">
        <v>31</v>
      </c>
      <c r="F72" s="10" t="s">
        <v>31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1"/>
      <c r="R72" s="14">
        <f>COUNTIF(MON_815[[#This Row],[07:00]:[19:00]],"*")</f>
        <v>3</v>
      </c>
    </row>
    <row r="73" spans="2:18" ht="18" customHeight="1" x14ac:dyDescent="0.4">
      <c r="B73" s="15">
        <v>100045</v>
      </c>
      <c r="C73" s="12" t="s">
        <v>8</v>
      </c>
      <c r="D73" s="12" t="s">
        <v>32</v>
      </c>
      <c r="E73" s="12" t="s">
        <v>32</v>
      </c>
      <c r="F73" s="12" t="s">
        <v>32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1"/>
      <c r="R73" s="14">
        <f>COUNTIF(MON_815[[#This Row],[07:00]:[19:00]],"*")</f>
        <v>3</v>
      </c>
    </row>
    <row r="74" spans="2:18" ht="18" customHeight="1" x14ac:dyDescent="0.4">
      <c r="B74" s="13">
        <v>100007</v>
      </c>
      <c r="C74" s="10" t="s">
        <v>0</v>
      </c>
      <c r="D74" s="10"/>
      <c r="E74" s="10"/>
      <c r="F74" s="10"/>
      <c r="G74" s="10" t="s">
        <v>32</v>
      </c>
      <c r="H74" s="10" t="s">
        <v>32</v>
      </c>
      <c r="I74" s="10" t="s">
        <v>32</v>
      </c>
      <c r="J74" s="10" t="s">
        <v>32</v>
      </c>
      <c r="K74" s="10"/>
      <c r="L74" s="10"/>
      <c r="M74" s="10"/>
      <c r="N74" s="10"/>
      <c r="O74" s="10"/>
      <c r="P74" s="10"/>
      <c r="Q74" s="11"/>
      <c r="R74" s="14">
        <f>COUNTIF(MON_815[[#This Row],[07:00]:[19:00]],"*")</f>
        <v>4</v>
      </c>
    </row>
    <row r="75" spans="2:18" ht="18" customHeight="1" x14ac:dyDescent="0.4">
      <c r="B75" s="15">
        <v>100036</v>
      </c>
      <c r="C75" s="12" t="s">
        <v>1</v>
      </c>
      <c r="D75" s="12"/>
      <c r="E75" s="12"/>
      <c r="F75" s="12"/>
      <c r="G75" s="12"/>
      <c r="H75" s="12"/>
      <c r="I75" s="12"/>
      <c r="J75" s="12" t="s">
        <v>33</v>
      </c>
      <c r="K75" s="12"/>
      <c r="L75" s="12"/>
      <c r="M75" s="12"/>
      <c r="N75" s="12"/>
      <c r="O75" s="12"/>
      <c r="P75" s="12"/>
      <c r="Q75" s="11"/>
      <c r="R75" s="14">
        <f>COUNTIF(MON_815[[#This Row],[07:00]:[19:00]],"*")</f>
        <v>1</v>
      </c>
    </row>
    <row r="76" spans="2:18" ht="18" customHeight="1" x14ac:dyDescent="0.4">
      <c r="B76" s="13">
        <v>100002</v>
      </c>
      <c r="C76" s="10" t="s">
        <v>2</v>
      </c>
      <c r="D76" s="10"/>
      <c r="E76" s="10"/>
      <c r="F76" s="10" t="s">
        <v>6</v>
      </c>
      <c r="G76" s="10" t="s">
        <v>6</v>
      </c>
      <c r="H76" s="10" t="s">
        <v>6</v>
      </c>
      <c r="I76" s="10" t="s">
        <v>6</v>
      </c>
      <c r="J76" s="10" t="s">
        <v>6</v>
      </c>
      <c r="K76" s="10"/>
      <c r="L76" s="10"/>
      <c r="M76" s="10"/>
      <c r="N76" s="10"/>
      <c r="O76" s="10"/>
      <c r="P76" s="10"/>
      <c r="Q76" s="11"/>
      <c r="R76" s="14">
        <f>COUNTIF(MON_815[[#This Row],[07:00]:[19:00]],"*")</f>
        <v>5</v>
      </c>
    </row>
    <row r="77" spans="2:18" ht="18" customHeight="1" x14ac:dyDescent="0.4">
      <c r="B77" s="15">
        <v>100089</v>
      </c>
      <c r="C77" s="12" t="s">
        <v>3</v>
      </c>
      <c r="D77" s="12" t="s">
        <v>34</v>
      </c>
      <c r="E77" s="12" t="s">
        <v>34</v>
      </c>
      <c r="F77" s="12" t="s">
        <v>34</v>
      </c>
      <c r="G77" s="12" t="s">
        <v>34</v>
      </c>
      <c r="H77" s="12"/>
      <c r="I77" s="12"/>
      <c r="J77" s="12"/>
      <c r="K77" s="12"/>
      <c r="L77" s="12"/>
      <c r="M77" s="12"/>
      <c r="N77" s="12"/>
      <c r="O77" s="12"/>
      <c r="P77" s="12"/>
      <c r="Q77" s="11"/>
      <c r="R77" s="14">
        <f>COUNTIF(MON_815[[#This Row],[07:00]:[19:00]],"*")</f>
        <v>4</v>
      </c>
    </row>
    <row r="78" spans="2:18" ht="18" customHeight="1" x14ac:dyDescent="0.4">
      <c r="B78" s="13">
        <v>100046</v>
      </c>
      <c r="C78" s="10" t="s">
        <v>4</v>
      </c>
      <c r="D78" s="10"/>
      <c r="E78" s="10"/>
      <c r="F78" s="10"/>
      <c r="G78" s="10"/>
      <c r="H78" s="10" t="s">
        <v>35</v>
      </c>
      <c r="I78" s="10" t="s">
        <v>35</v>
      </c>
      <c r="J78" s="10" t="s">
        <v>35</v>
      </c>
      <c r="K78" s="10"/>
      <c r="L78" s="10"/>
      <c r="M78" s="10"/>
      <c r="N78" s="10"/>
      <c r="O78" s="10"/>
      <c r="P78" s="10"/>
      <c r="Q78" s="11"/>
      <c r="R78" s="14">
        <f>COUNTIF(MON_815[[#This Row],[07:00]:[19:00]],"*")</f>
        <v>3</v>
      </c>
    </row>
    <row r="79" spans="2:18" ht="18" customHeight="1" x14ac:dyDescent="0.4">
      <c r="B79" s="16">
        <v>100055</v>
      </c>
      <c r="C79" s="17" t="s">
        <v>5</v>
      </c>
      <c r="D79" s="17" t="s">
        <v>35</v>
      </c>
      <c r="E79" s="17" t="s">
        <v>35</v>
      </c>
      <c r="F79" s="17" t="s">
        <v>35</v>
      </c>
      <c r="G79" s="17" t="s">
        <v>35</v>
      </c>
      <c r="H79" s="17" t="s">
        <v>35</v>
      </c>
      <c r="I79" s="17" t="s">
        <v>35</v>
      </c>
      <c r="J79" s="17" t="s">
        <v>35</v>
      </c>
      <c r="K79" s="17"/>
      <c r="L79" s="17"/>
      <c r="M79" s="17"/>
      <c r="N79" s="17"/>
      <c r="O79" s="17"/>
      <c r="P79" s="17"/>
      <c r="Q79" s="18"/>
      <c r="R79" s="19">
        <f>COUNTIF(MON_815[[#This Row],[07:00]:[19:00]],"*")</f>
        <v>7</v>
      </c>
    </row>
    <row r="80" spans="2:18" ht="15" customHeight="1" x14ac:dyDescent="0.4"/>
    <row r="81" spans="2:18" ht="49.9" customHeight="1" x14ac:dyDescent="0.4">
      <c r="B81" s="41" t="s">
        <v>42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</row>
    <row r="82" spans="2:18" ht="35.65" customHeight="1" x14ac:dyDescent="0.4"/>
    <row r="83" spans="2:18" ht="18.399999999999999" customHeight="1" x14ac:dyDescent="0.4"/>
  </sheetData>
  <mergeCells count="5">
    <mergeCell ref="B81:R81"/>
    <mergeCell ref="B2:C2"/>
    <mergeCell ref="D2:E2"/>
    <mergeCell ref="F2:G2"/>
    <mergeCell ref="H2:J2"/>
  </mergeCells>
  <hyperlinks>
    <hyperlink ref="B81:R81" r:id="rId1" display="CLICCA QUI PER CREARE IN SMARTSHEET" xr:uid="{2C96CA18-2D0F-4468-99CB-BEBCFAF8C48A}"/>
  </hyperlinks>
  <pageMargins left="0.7" right="0.7" top="0.75" bottom="0.75" header="0.3" footer="0.3"/>
  <pageSetup scale="37" orientation="portrait" r:id="rId2"/>
  <drawing r:id="rId3"/>
  <tableParts count="7">
    <tablePart r:id="rId4"/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R82"/>
  <sheetViews>
    <sheetView showGridLines="0" workbookViewId="0">
      <selection activeCell="T23" sqref="T23"/>
    </sheetView>
  </sheetViews>
  <sheetFormatPr defaultColWidth="10.75" defaultRowHeight="19.5" x14ac:dyDescent="0.4"/>
  <cols>
    <col min="1" max="1" width="3.25" style="1" customWidth="1"/>
    <col min="2" max="2" width="13.25" style="1" customWidth="1"/>
    <col min="3" max="3" width="21.25" style="1" customWidth="1"/>
    <col min="4" max="6" width="13.25" style="1" customWidth="1"/>
    <col min="7" max="9" width="13.75" style="1" customWidth="1"/>
    <col min="10" max="16" width="13.25" style="1" customWidth="1"/>
    <col min="17" max="18" width="10.75" style="1" customWidth="1"/>
    <col min="19" max="19" width="3.25" style="1" customWidth="1"/>
    <col min="20" max="20" width="10.75" style="1" customWidth="1"/>
    <col min="21" max="16384" width="10.75" style="1"/>
  </cols>
  <sheetData>
    <row r="1" spans="2:18" ht="49.9" customHeight="1" x14ac:dyDescent="0.4">
      <c r="B1" s="40" t="s">
        <v>43</v>
      </c>
      <c r="C1" s="6"/>
      <c r="D1" s="6"/>
      <c r="E1" s="6"/>
      <c r="F1" s="6"/>
      <c r="G1" s="6"/>
      <c r="H1" s="6"/>
      <c r="I1" s="6"/>
      <c r="J1" s="6"/>
      <c r="K1" s="5"/>
      <c r="L1" s="5"/>
      <c r="M1" s="5"/>
      <c r="N1" s="5"/>
      <c r="O1" s="5"/>
      <c r="P1" s="5"/>
      <c r="Q1" s="5"/>
      <c r="R1" s="5"/>
    </row>
    <row r="2" spans="2:18" ht="31.9" customHeight="1" x14ac:dyDescent="0.4">
      <c r="B2" s="42" t="s">
        <v>10</v>
      </c>
      <c r="C2" s="42"/>
      <c r="D2" s="43">
        <v>48670</v>
      </c>
      <c r="E2" s="44"/>
      <c r="F2" s="45" t="s">
        <v>11</v>
      </c>
      <c r="G2" s="46"/>
      <c r="H2" s="47"/>
      <c r="I2" s="47"/>
      <c r="J2" s="47"/>
      <c r="K2" s="2"/>
      <c r="L2" s="2"/>
      <c r="M2" s="2"/>
      <c r="N2" s="2"/>
      <c r="O2" s="2"/>
      <c r="P2" s="2"/>
      <c r="Q2" s="2"/>
      <c r="R2" s="2"/>
    </row>
    <row r="3" spans="2:18" ht="15" customHeight="1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31.9" customHeight="1" x14ac:dyDescent="0.4">
      <c r="B4" s="36" t="s">
        <v>13</v>
      </c>
      <c r="C4" s="36">
        <f>D2</f>
        <v>48670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2:18" s="9" customFormat="1" ht="22.15" customHeight="1" x14ac:dyDescent="0.25">
      <c r="B5" s="20" t="s">
        <v>14</v>
      </c>
      <c r="C5" s="21" t="s">
        <v>15</v>
      </c>
      <c r="D5" s="22" t="s">
        <v>16</v>
      </c>
      <c r="E5" s="22" t="s">
        <v>17</v>
      </c>
      <c r="F5" s="22" t="s">
        <v>18</v>
      </c>
      <c r="G5" s="22" t="s">
        <v>19</v>
      </c>
      <c r="H5" s="22" t="s">
        <v>20</v>
      </c>
      <c r="I5" s="22" t="s">
        <v>21</v>
      </c>
      <c r="J5" s="22" t="s">
        <v>22</v>
      </c>
      <c r="K5" s="22" t="s">
        <v>23</v>
      </c>
      <c r="L5" s="22" t="s">
        <v>24</v>
      </c>
      <c r="M5" s="22" t="s">
        <v>25</v>
      </c>
      <c r="N5" s="22" t="s">
        <v>26</v>
      </c>
      <c r="O5" s="22" t="s">
        <v>27</v>
      </c>
      <c r="P5" s="22" t="s">
        <v>28</v>
      </c>
      <c r="Q5" s="22" t="s">
        <v>29</v>
      </c>
      <c r="R5" s="23" t="s">
        <v>30</v>
      </c>
    </row>
    <row r="6" spans="2:18" ht="18" customHeight="1" x14ac:dyDescent="0.4">
      <c r="B6" s="13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2"/>
      <c r="R6" s="14">
        <f>COUNTIF(MON[[#This Row],[07:00]:[19:00]],"*")</f>
        <v>0</v>
      </c>
    </row>
    <row r="7" spans="2:18" ht="18" customHeight="1" x14ac:dyDescent="0.4">
      <c r="B7" s="1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4">
        <f>COUNTIF(MON[[#This Row],[07:00]:[19:00]],"*")</f>
        <v>0</v>
      </c>
    </row>
    <row r="8" spans="2:18" ht="18" customHeight="1" x14ac:dyDescent="0.4">
      <c r="B8" s="13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2"/>
      <c r="R8" s="14">
        <f>COUNTIF(MON[[#This Row],[07:00]:[19:00]],"*")</f>
        <v>0</v>
      </c>
    </row>
    <row r="9" spans="2:18" ht="18" customHeight="1" x14ac:dyDescent="0.4">
      <c r="B9" s="1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4">
        <f>COUNTIF(MON[[#This Row],[07:00]:[19:00]],"*")</f>
        <v>0</v>
      </c>
    </row>
    <row r="10" spans="2:18" ht="18" customHeight="1" x14ac:dyDescent="0.4">
      <c r="B10" s="13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2"/>
      <c r="R10" s="14">
        <f>COUNTIF(MON[[#This Row],[07:00]:[19:00]],"*")</f>
        <v>0</v>
      </c>
    </row>
    <row r="11" spans="2:18" ht="18" customHeight="1" x14ac:dyDescent="0.4">
      <c r="B11" s="1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4">
        <f>COUNTIF(MON[[#This Row],[07:00]:[19:00]],"*")</f>
        <v>0</v>
      </c>
    </row>
    <row r="12" spans="2:18" ht="18" customHeight="1" x14ac:dyDescent="0.4">
      <c r="B12" s="13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2"/>
      <c r="R12" s="14">
        <f>COUNTIF(MON[[#This Row],[07:00]:[19:00]],"*")</f>
        <v>0</v>
      </c>
    </row>
    <row r="13" spans="2:18" ht="18" customHeight="1" x14ac:dyDescent="0.4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9">
        <f>COUNTIF(MON[[#This Row],[07:00]:[19:00]],"*")</f>
        <v>0</v>
      </c>
    </row>
    <row r="14" spans="2:18" ht="15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18" ht="31.9" customHeight="1" x14ac:dyDescent="0.4">
      <c r="B15" s="38" t="s">
        <v>36</v>
      </c>
      <c r="C15" s="38">
        <f>D2+1</f>
        <v>48671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2:18" s="9" customFormat="1" ht="22.15" customHeight="1" x14ac:dyDescent="0.25">
      <c r="B16" s="32" t="s">
        <v>14</v>
      </c>
      <c r="C16" s="33" t="s">
        <v>15</v>
      </c>
      <c r="D16" s="34" t="s">
        <v>16</v>
      </c>
      <c r="E16" s="34" t="s">
        <v>17</v>
      </c>
      <c r="F16" s="34" t="s">
        <v>18</v>
      </c>
      <c r="G16" s="34" t="s">
        <v>19</v>
      </c>
      <c r="H16" s="34" t="s">
        <v>20</v>
      </c>
      <c r="I16" s="34" t="s">
        <v>21</v>
      </c>
      <c r="J16" s="34" t="s">
        <v>22</v>
      </c>
      <c r="K16" s="34" t="s">
        <v>23</v>
      </c>
      <c r="L16" s="34" t="s">
        <v>24</v>
      </c>
      <c r="M16" s="34" t="s">
        <v>25</v>
      </c>
      <c r="N16" s="34" t="s">
        <v>26</v>
      </c>
      <c r="O16" s="34" t="s">
        <v>27</v>
      </c>
      <c r="P16" s="34" t="s">
        <v>28</v>
      </c>
      <c r="Q16" s="34" t="s">
        <v>29</v>
      </c>
      <c r="R16" s="35" t="s">
        <v>30</v>
      </c>
    </row>
    <row r="17" spans="2:18" ht="18" customHeight="1" x14ac:dyDescent="0.4">
      <c r="B17" s="13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27"/>
      <c r="R17" s="25">
        <f>COUNTIF(MON_3[[#This Row],[07:00]:[19:00]],"*")</f>
        <v>0</v>
      </c>
    </row>
    <row r="18" spans="2:18" ht="18" customHeight="1" x14ac:dyDescent="0.4"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5">
        <f>COUNTIF(MON_3[[#This Row],[07:00]:[19:00]],"*")</f>
        <v>0</v>
      </c>
    </row>
    <row r="19" spans="2:18" ht="18" customHeight="1" x14ac:dyDescent="0.4">
      <c r="B19" s="13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27"/>
      <c r="R19" s="25">
        <f>COUNTIF(MON_3[[#This Row],[07:00]:[19:00]],"*")</f>
        <v>0</v>
      </c>
    </row>
    <row r="20" spans="2:18" ht="18" customHeight="1" x14ac:dyDescent="0.4"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5">
        <f>COUNTIF(MON_3[[#This Row],[07:00]:[19:00]],"*")</f>
        <v>0</v>
      </c>
    </row>
    <row r="21" spans="2:18" ht="18" customHeight="1" x14ac:dyDescent="0.4">
      <c r="B21" s="13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27"/>
      <c r="R21" s="25">
        <f>COUNTIF(MON_3[[#This Row],[07:00]:[19:00]],"*")</f>
        <v>0</v>
      </c>
    </row>
    <row r="22" spans="2:18" ht="18" customHeight="1" x14ac:dyDescent="0.4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5">
        <f>COUNTIF(MON_3[[#This Row],[07:00]:[19:00]],"*")</f>
        <v>0</v>
      </c>
    </row>
    <row r="23" spans="2:18" ht="18" customHeight="1" x14ac:dyDescent="0.4">
      <c r="B23" s="13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27"/>
      <c r="R23" s="25">
        <f>COUNTIF(MON_3[[#This Row],[07:00]:[19:00]],"*")</f>
        <v>0</v>
      </c>
    </row>
    <row r="24" spans="2:18" ht="18" customHeight="1" x14ac:dyDescent="0.4"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31">
        <f>COUNTIF(MON_3[[#This Row],[07:00]:[19:00]],"*")</f>
        <v>0</v>
      </c>
    </row>
    <row r="25" spans="2:18" ht="15" customHeight="1" x14ac:dyDescent="0.4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18" ht="31.9" customHeight="1" x14ac:dyDescent="0.4">
      <c r="B26" s="36" t="s">
        <v>37</v>
      </c>
      <c r="C26" s="36">
        <f>C15+1</f>
        <v>48672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</row>
    <row r="27" spans="2:18" s="9" customFormat="1" ht="22.15" customHeight="1" x14ac:dyDescent="0.25">
      <c r="B27" s="20" t="s">
        <v>14</v>
      </c>
      <c r="C27" s="21" t="s">
        <v>15</v>
      </c>
      <c r="D27" s="22" t="s">
        <v>16</v>
      </c>
      <c r="E27" s="22" t="s">
        <v>17</v>
      </c>
      <c r="F27" s="22" t="s">
        <v>18</v>
      </c>
      <c r="G27" s="22" t="s">
        <v>19</v>
      </c>
      <c r="H27" s="22" t="s">
        <v>20</v>
      </c>
      <c r="I27" s="22" t="s">
        <v>21</v>
      </c>
      <c r="J27" s="22" t="s">
        <v>22</v>
      </c>
      <c r="K27" s="22" t="s">
        <v>23</v>
      </c>
      <c r="L27" s="22" t="s">
        <v>24</v>
      </c>
      <c r="M27" s="22" t="s">
        <v>25</v>
      </c>
      <c r="N27" s="22" t="s">
        <v>26</v>
      </c>
      <c r="O27" s="22" t="s">
        <v>27</v>
      </c>
      <c r="P27" s="22" t="s">
        <v>28</v>
      </c>
      <c r="Q27" s="22" t="s">
        <v>29</v>
      </c>
      <c r="R27" s="23" t="s">
        <v>30</v>
      </c>
    </row>
    <row r="28" spans="2:18" ht="18" customHeight="1" x14ac:dyDescent="0.4">
      <c r="B28" s="13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2"/>
      <c r="R28" s="14">
        <f>COUNTIF(MON_4[[#This Row],[07:00]:[19:00]],"*")</f>
        <v>0</v>
      </c>
    </row>
    <row r="29" spans="2:18" ht="18" customHeight="1" x14ac:dyDescent="0.4">
      <c r="B29" s="15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4">
        <f>COUNTIF(MON_4[[#This Row],[07:00]:[19:00]],"*")</f>
        <v>0</v>
      </c>
    </row>
    <row r="30" spans="2:18" ht="18" customHeight="1" x14ac:dyDescent="0.4">
      <c r="B30" s="13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2"/>
      <c r="R30" s="14">
        <f>COUNTIF(MON_4[[#This Row],[07:00]:[19:00]],"*")</f>
        <v>0</v>
      </c>
    </row>
    <row r="31" spans="2:18" ht="18" customHeight="1" x14ac:dyDescent="0.4">
      <c r="B31" s="15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4">
        <f>COUNTIF(MON_4[[#This Row],[07:00]:[19:00]],"*")</f>
        <v>0</v>
      </c>
    </row>
    <row r="32" spans="2:18" ht="18" customHeight="1" x14ac:dyDescent="0.4">
      <c r="B32" s="13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2"/>
      <c r="R32" s="14">
        <f>COUNTIF(MON_4[[#This Row],[07:00]:[19:00]],"*")</f>
        <v>0</v>
      </c>
    </row>
    <row r="33" spans="2:18" ht="18" customHeight="1" x14ac:dyDescent="0.4">
      <c r="B33" s="15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4">
        <f>COUNTIF(MON_4[[#This Row],[07:00]:[19:00]],"*")</f>
        <v>0</v>
      </c>
    </row>
    <row r="34" spans="2:18" ht="18" customHeight="1" x14ac:dyDescent="0.4">
      <c r="B34" s="13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2"/>
      <c r="R34" s="14">
        <f>COUNTIF(MON_4[[#This Row],[07:00]:[19:00]],"*")</f>
        <v>0</v>
      </c>
    </row>
    <row r="35" spans="2:18" ht="18" customHeight="1" x14ac:dyDescent="0.4"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9">
        <f>COUNTIF(MON_4[[#This Row],[07:00]:[19:00]],"*")</f>
        <v>0</v>
      </c>
    </row>
    <row r="36" spans="2:18" ht="15" customHeight="1" x14ac:dyDescent="0.4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2:18" ht="31.9" customHeight="1" x14ac:dyDescent="0.4">
      <c r="B37" s="38" t="s">
        <v>38</v>
      </c>
      <c r="C37" s="38">
        <f>C26+1</f>
        <v>48673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2:18" s="9" customFormat="1" ht="22.15" customHeight="1" x14ac:dyDescent="0.25">
      <c r="B38" s="32" t="s">
        <v>14</v>
      </c>
      <c r="C38" s="33" t="s">
        <v>15</v>
      </c>
      <c r="D38" s="34" t="s">
        <v>16</v>
      </c>
      <c r="E38" s="34" t="s">
        <v>17</v>
      </c>
      <c r="F38" s="34" t="s">
        <v>18</v>
      </c>
      <c r="G38" s="34" t="s">
        <v>19</v>
      </c>
      <c r="H38" s="34" t="s">
        <v>20</v>
      </c>
      <c r="I38" s="34" t="s">
        <v>21</v>
      </c>
      <c r="J38" s="34" t="s">
        <v>22</v>
      </c>
      <c r="K38" s="34" t="s">
        <v>23</v>
      </c>
      <c r="L38" s="34" t="s">
        <v>24</v>
      </c>
      <c r="M38" s="34" t="s">
        <v>25</v>
      </c>
      <c r="N38" s="34" t="s">
        <v>26</v>
      </c>
      <c r="O38" s="34" t="s">
        <v>27</v>
      </c>
      <c r="P38" s="34" t="s">
        <v>28</v>
      </c>
      <c r="Q38" s="34" t="s">
        <v>29</v>
      </c>
      <c r="R38" s="35" t="s">
        <v>30</v>
      </c>
    </row>
    <row r="39" spans="2:18" ht="18" customHeight="1" x14ac:dyDescent="0.4">
      <c r="B39" s="13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27"/>
      <c r="R39" s="25">
        <f>COUNTIF(MON_5[[#This Row],[07:00]:[19:00]],"*")</f>
        <v>0</v>
      </c>
    </row>
    <row r="40" spans="2:18" ht="18" customHeight="1" x14ac:dyDescent="0.4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5">
        <f>COUNTIF(MON_5[[#This Row],[07:00]:[19:00]],"*")</f>
        <v>0</v>
      </c>
    </row>
    <row r="41" spans="2:18" ht="18" customHeight="1" x14ac:dyDescent="0.4">
      <c r="B41" s="13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27"/>
      <c r="R41" s="25">
        <f>COUNTIF(MON_5[[#This Row],[07:00]:[19:00]],"*")</f>
        <v>0</v>
      </c>
    </row>
    <row r="42" spans="2:18" ht="18" customHeight="1" x14ac:dyDescent="0.4">
      <c r="B42" s="26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5">
        <f>COUNTIF(MON_5[[#This Row],[07:00]:[19:00]],"*")</f>
        <v>0</v>
      </c>
    </row>
    <row r="43" spans="2:18" ht="18" customHeight="1" x14ac:dyDescent="0.4">
      <c r="B43" s="13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27"/>
      <c r="R43" s="25">
        <f>COUNTIF(MON_5[[#This Row],[07:00]:[19:00]],"*")</f>
        <v>0</v>
      </c>
    </row>
    <row r="44" spans="2:18" ht="18" customHeight="1" x14ac:dyDescent="0.4"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5">
        <f>COUNTIF(MON_5[[#This Row],[07:00]:[19:00]],"*")</f>
        <v>0</v>
      </c>
    </row>
    <row r="45" spans="2:18" ht="18" customHeight="1" x14ac:dyDescent="0.4">
      <c r="B45" s="13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27"/>
      <c r="R45" s="25">
        <f>COUNTIF(MON_5[[#This Row],[07:00]:[19:00]],"*")</f>
        <v>0</v>
      </c>
    </row>
    <row r="46" spans="2:18" ht="18" customHeight="1" x14ac:dyDescent="0.4">
      <c r="B46" s="28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31">
        <f>COUNTIF(MON_5[[#This Row],[07:00]:[19:00]],"*")</f>
        <v>0</v>
      </c>
    </row>
    <row r="47" spans="2:18" ht="15" customHeight="1" x14ac:dyDescent="0.4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2:18" ht="31.9" customHeight="1" x14ac:dyDescent="0.4">
      <c r="B48" s="36" t="s">
        <v>39</v>
      </c>
      <c r="C48" s="36">
        <f>C37+1</f>
        <v>48674</v>
      </c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</row>
    <row r="49" spans="2:18" s="9" customFormat="1" ht="22.15" customHeight="1" x14ac:dyDescent="0.25">
      <c r="B49" s="20" t="s">
        <v>14</v>
      </c>
      <c r="C49" s="21" t="s">
        <v>15</v>
      </c>
      <c r="D49" s="22" t="s">
        <v>16</v>
      </c>
      <c r="E49" s="22" t="s">
        <v>17</v>
      </c>
      <c r="F49" s="22" t="s">
        <v>18</v>
      </c>
      <c r="G49" s="22" t="s">
        <v>19</v>
      </c>
      <c r="H49" s="22" t="s">
        <v>20</v>
      </c>
      <c r="I49" s="22" t="s">
        <v>21</v>
      </c>
      <c r="J49" s="22" t="s">
        <v>22</v>
      </c>
      <c r="K49" s="22" t="s">
        <v>23</v>
      </c>
      <c r="L49" s="22" t="s">
        <v>24</v>
      </c>
      <c r="M49" s="22" t="s">
        <v>25</v>
      </c>
      <c r="N49" s="22" t="s">
        <v>26</v>
      </c>
      <c r="O49" s="22" t="s">
        <v>27</v>
      </c>
      <c r="P49" s="22" t="s">
        <v>28</v>
      </c>
      <c r="Q49" s="22" t="s">
        <v>29</v>
      </c>
      <c r="R49" s="23" t="s">
        <v>30</v>
      </c>
    </row>
    <row r="50" spans="2:18" ht="18" customHeight="1" x14ac:dyDescent="0.4">
      <c r="B50" s="1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2"/>
      <c r="R50" s="14">
        <f>COUNTIF(MON_6[[#This Row],[07:00]:[19:00]],"*")</f>
        <v>0</v>
      </c>
    </row>
    <row r="51" spans="2:18" ht="18" customHeight="1" x14ac:dyDescent="0.4">
      <c r="B51" s="15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4">
        <f>COUNTIF(MON_6[[#This Row],[07:00]:[19:00]],"*")</f>
        <v>0</v>
      </c>
    </row>
    <row r="52" spans="2:18" ht="18" customHeight="1" x14ac:dyDescent="0.4">
      <c r="B52" s="13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2"/>
      <c r="R52" s="14">
        <f>COUNTIF(MON_6[[#This Row],[07:00]:[19:00]],"*")</f>
        <v>0</v>
      </c>
    </row>
    <row r="53" spans="2:18" ht="18" customHeight="1" x14ac:dyDescent="0.4">
      <c r="B53" s="15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4">
        <f>COUNTIF(MON_6[[#This Row],[07:00]:[19:00]],"*")</f>
        <v>0</v>
      </c>
    </row>
    <row r="54" spans="2:18" ht="18" customHeight="1" x14ac:dyDescent="0.4">
      <c r="B54" s="13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2"/>
      <c r="R54" s="14">
        <f>COUNTIF(MON_6[[#This Row],[07:00]:[19:00]],"*")</f>
        <v>0</v>
      </c>
    </row>
    <row r="55" spans="2:18" ht="18" customHeight="1" x14ac:dyDescent="0.4">
      <c r="B55" s="15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4">
        <f>COUNTIF(MON_6[[#This Row],[07:00]:[19:00]],"*")</f>
        <v>0</v>
      </c>
    </row>
    <row r="56" spans="2:18" ht="18" customHeight="1" x14ac:dyDescent="0.4">
      <c r="B56" s="13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2"/>
      <c r="R56" s="14">
        <f>COUNTIF(MON_6[[#This Row],[07:00]:[19:00]],"*")</f>
        <v>0</v>
      </c>
    </row>
    <row r="57" spans="2:18" ht="18" customHeight="1" x14ac:dyDescent="0.4">
      <c r="B57" s="16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9">
        <f>COUNTIF(MON_6[[#This Row],[07:00]:[19:00]],"*")</f>
        <v>0</v>
      </c>
    </row>
    <row r="58" spans="2:18" ht="15" customHeight="1" x14ac:dyDescent="0.4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2:18" ht="31.9" customHeight="1" x14ac:dyDescent="0.4">
      <c r="B59" s="38" t="s">
        <v>40</v>
      </c>
      <c r="C59" s="38">
        <f>C48+1</f>
        <v>48675</v>
      </c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</row>
    <row r="60" spans="2:18" s="9" customFormat="1" ht="22.15" customHeight="1" x14ac:dyDescent="0.25">
      <c r="B60" s="32" t="s">
        <v>14</v>
      </c>
      <c r="C60" s="33" t="s">
        <v>15</v>
      </c>
      <c r="D60" s="34" t="s">
        <v>16</v>
      </c>
      <c r="E60" s="34" t="s">
        <v>17</v>
      </c>
      <c r="F60" s="34" t="s">
        <v>18</v>
      </c>
      <c r="G60" s="34" t="s">
        <v>19</v>
      </c>
      <c r="H60" s="34" t="s">
        <v>20</v>
      </c>
      <c r="I60" s="34" t="s">
        <v>21</v>
      </c>
      <c r="J60" s="34" t="s">
        <v>22</v>
      </c>
      <c r="K60" s="34" t="s">
        <v>23</v>
      </c>
      <c r="L60" s="34" t="s">
        <v>24</v>
      </c>
      <c r="M60" s="34" t="s">
        <v>25</v>
      </c>
      <c r="N60" s="34" t="s">
        <v>26</v>
      </c>
      <c r="O60" s="34" t="s">
        <v>27</v>
      </c>
      <c r="P60" s="34" t="s">
        <v>28</v>
      </c>
      <c r="Q60" s="34" t="s">
        <v>29</v>
      </c>
      <c r="R60" s="35" t="s">
        <v>30</v>
      </c>
    </row>
    <row r="61" spans="2:18" ht="18" customHeight="1" x14ac:dyDescent="0.4">
      <c r="B61" s="13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24"/>
      <c r="R61" s="25">
        <f>COUNTIF(MON_7[[#This Row],[07:00]:[19:00]],"*")</f>
        <v>0</v>
      </c>
    </row>
    <row r="62" spans="2:18" ht="18" customHeight="1" x14ac:dyDescent="0.4"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4"/>
      <c r="R62" s="25">
        <f>COUNTIF(MON_7[[#This Row],[07:00]:[19:00]],"*")</f>
        <v>0</v>
      </c>
    </row>
    <row r="63" spans="2:18" ht="18" customHeight="1" x14ac:dyDescent="0.4">
      <c r="B63" s="13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24"/>
      <c r="R63" s="25">
        <f>COUNTIF(MON_7[[#This Row],[07:00]:[19:00]],"*")</f>
        <v>0</v>
      </c>
    </row>
    <row r="64" spans="2:18" ht="18" customHeight="1" x14ac:dyDescent="0.4">
      <c r="B64" s="26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4"/>
      <c r="R64" s="25">
        <f>COUNTIF(MON_7[[#This Row],[07:00]:[19:00]],"*")</f>
        <v>0</v>
      </c>
    </row>
    <row r="65" spans="2:18" ht="18" customHeight="1" x14ac:dyDescent="0.4">
      <c r="B65" s="13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24"/>
      <c r="R65" s="25">
        <f>COUNTIF(MON_7[[#This Row],[07:00]:[19:00]],"*")</f>
        <v>0</v>
      </c>
    </row>
    <row r="66" spans="2:18" ht="18" customHeight="1" x14ac:dyDescent="0.4">
      <c r="B66" s="26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4"/>
      <c r="R66" s="25">
        <f>COUNTIF(MON_7[[#This Row],[07:00]:[19:00]],"*")</f>
        <v>0</v>
      </c>
    </row>
    <row r="67" spans="2:18" ht="18" customHeight="1" x14ac:dyDescent="0.4">
      <c r="B67" s="13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24"/>
      <c r="R67" s="25">
        <f>COUNTIF(MON_7[[#This Row],[07:00]:[19:00]],"*")</f>
        <v>0</v>
      </c>
    </row>
    <row r="68" spans="2:18" ht="18" customHeight="1" x14ac:dyDescent="0.4">
      <c r="B68" s="28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30"/>
      <c r="R68" s="31">
        <f>COUNTIF(MON_7[[#This Row],[07:00]:[19:00]],"*")</f>
        <v>0</v>
      </c>
    </row>
    <row r="69" spans="2:18" ht="15" customHeight="1" x14ac:dyDescent="0.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2:18" ht="31.9" customHeight="1" x14ac:dyDescent="0.4">
      <c r="B70" s="36" t="s">
        <v>41</v>
      </c>
      <c r="C70" s="36">
        <f>C59+1</f>
        <v>48676</v>
      </c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</row>
    <row r="71" spans="2:18" s="9" customFormat="1" ht="22.15" customHeight="1" x14ac:dyDescent="0.25">
      <c r="B71" s="20" t="s">
        <v>14</v>
      </c>
      <c r="C71" s="21" t="s">
        <v>15</v>
      </c>
      <c r="D71" s="22" t="s">
        <v>16</v>
      </c>
      <c r="E71" s="22" t="s">
        <v>17</v>
      </c>
      <c r="F71" s="22" t="s">
        <v>18</v>
      </c>
      <c r="G71" s="22" t="s">
        <v>19</v>
      </c>
      <c r="H71" s="22" t="s">
        <v>20</v>
      </c>
      <c r="I71" s="22" t="s">
        <v>21</v>
      </c>
      <c r="J71" s="22" t="s">
        <v>22</v>
      </c>
      <c r="K71" s="22" t="s">
        <v>23</v>
      </c>
      <c r="L71" s="22" t="s">
        <v>24</v>
      </c>
      <c r="M71" s="22" t="s">
        <v>25</v>
      </c>
      <c r="N71" s="22" t="s">
        <v>26</v>
      </c>
      <c r="O71" s="22" t="s">
        <v>27</v>
      </c>
      <c r="P71" s="22" t="s">
        <v>28</v>
      </c>
      <c r="Q71" s="22" t="s">
        <v>29</v>
      </c>
      <c r="R71" s="23" t="s">
        <v>30</v>
      </c>
    </row>
    <row r="72" spans="2:18" ht="18" customHeight="1" x14ac:dyDescent="0.4">
      <c r="B72" s="13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1"/>
      <c r="R72" s="14">
        <f>COUNTIF(MON_8[[#This Row],[07:00]:[19:00]],"*")</f>
        <v>0</v>
      </c>
    </row>
    <row r="73" spans="2:18" ht="18" customHeight="1" x14ac:dyDescent="0.4">
      <c r="B73" s="15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1"/>
      <c r="R73" s="14">
        <f>COUNTIF(MON_8[[#This Row],[07:00]:[19:00]],"*")</f>
        <v>0</v>
      </c>
    </row>
    <row r="74" spans="2:18" ht="18" customHeight="1" x14ac:dyDescent="0.4">
      <c r="B74" s="13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1"/>
      <c r="R74" s="14">
        <f>COUNTIF(MON_8[[#This Row],[07:00]:[19:00]],"*")</f>
        <v>0</v>
      </c>
    </row>
    <row r="75" spans="2:18" ht="18" customHeight="1" x14ac:dyDescent="0.4">
      <c r="B75" s="15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1"/>
      <c r="R75" s="14">
        <f>COUNTIF(MON_8[[#This Row],[07:00]:[19:00]],"*")</f>
        <v>0</v>
      </c>
    </row>
    <row r="76" spans="2:18" ht="18" customHeight="1" x14ac:dyDescent="0.4">
      <c r="B76" s="13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1"/>
      <c r="R76" s="14">
        <f>COUNTIF(MON_8[[#This Row],[07:00]:[19:00]],"*")</f>
        <v>0</v>
      </c>
    </row>
    <row r="77" spans="2:18" ht="18" customHeight="1" x14ac:dyDescent="0.4">
      <c r="B77" s="15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1"/>
      <c r="R77" s="14">
        <f>COUNTIF(MON_8[[#This Row],[07:00]:[19:00]],"*")</f>
        <v>0</v>
      </c>
    </row>
    <row r="78" spans="2:18" ht="18" customHeight="1" x14ac:dyDescent="0.4">
      <c r="B78" s="13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1"/>
      <c r="R78" s="14">
        <f>COUNTIF(MON_8[[#This Row],[07:00]:[19:00]],"*")</f>
        <v>0</v>
      </c>
    </row>
    <row r="79" spans="2:18" ht="18" customHeight="1" x14ac:dyDescent="0.4">
      <c r="B79" s="16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8"/>
      <c r="R79" s="19">
        <f>COUNTIF(MON_8[[#This Row],[07:00]:[19:00]],"*")</f>
        <v>0</v>
      </c>
    </row>
    <row r="80" spans="2:18" ht="15" customHeight="1" x14ac:dyDescent="0.4"/>
    <row r="81" ht="35.65" customHeight="1" x14ac:dyDescent="0.4"/>
    <row r="82" ht="18.399999999999999" customHeight="1" x14ac:dyDescent="0.4"/>
  </sheetData>
  <mergeCells count="4">
    <mergeCell ref="H2:J2"/>
    <mergeCell ref="B2:C2"/>
    <mergeCell ref="D2:E2"/>
    <mergeCell ref="F2:G2"/>
  </mergeCells>
  <pageMargins left="0.7" right="0.7" top="0.75" bottom="0.75" header="0.3" footer="0.3"/>
  <pageSetup scale="37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02D2A-B341-4F6B-87C9-A98C849F03A4}">
  <sheetPr>
    <tabColor theme="1" tint="0.34998626667073579"/>
  </sheetPr>
  <dimension ref="B2"/>
  <sheetViews>
    <sheetView showGridLines="0" workbookViewId="0">
      <selection activeCell="B6" sqref="B6"/>
    </sheetView>
  </sheetViews>
  <sheetFormatPr defaultColWidth="10.75" defaultRowHeight="15" x14ac:dyDescent="0.25"/>
  <cols>
    <col min="1" max="1" width="3.25" style="8" customWidth="1"/>
    <col min="2" max="2" width="88.25" style="8" customWidth="1"/>
    <col min="3" max="16384" width="10.75" style="8"/>
  </cols>
  <sheetData>
    <row r="2" spans="2:2" ht="104.25" customHeight="1" x14ac:dyDescent="0.25">
      <c r="B2" s="7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Programmazione dei dipe</vt:lpstr>
      <vt:lpstr>Programmazione turni dei dipend</vt:lpstr>
      <vt:lpstr>- Dichiarazione di non responsa</vt:lpstr>
      <vt:lpstr>'ESEMPIO Programmazione dei dipe'!Print_Area</vt:lpstr>
      <vt:lpstr>'Programmazione turni dei dipend'!Print_Area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Mira Li</cp:lastModifiedBy>
  <cp:lastPrinted>2024-10-16T21:41:29Z</cp:lastPrinted>
  <dcterms:created xsi:type="dcterms:W3CDTF">2016-04-05T18:31:48Z</dcterms:created>
  <dcterms:modified xsi:type="dcterms:W3CDTF">2025-05-15T14:41:20Z</dcterms:modified>
</cp:coreProperties>
</file>