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ocial-media-report-templates\"/>
    </mc:Choice>
  </mc:AlternateContent>
  <xr:revisionPtr revIDLastSave="0" documentId="13_ncr:1_{FC129DFC-5197-4F20-82C5-F70B649F43A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 KPI per social media" sheetId="1" r:id="rId1"/>
    <sheet name="VUOTO - Report KPI per social m" sheetId="7" r:id="rId2"/>
    <sheet name="- Dichiarazione di non responsa" sheetId="4" r:id="rId3"/>
  </sheets>
  <externalReferences>
    <externalReference r:id="rId4"/>
  </externalReferences>
  <definedNames>
    <definedName name="CORE_SF">'[1]ISO 27002 Info Security Check'!#REF!</definedName>
    <definedName name="_xlnm.Print_Area" localSheetId="0">'Report KPI per social media'!$B$1:$P$109</definedName>
    <definedName name="_xlnm.Print_Area" localSheetId="1">'VUOTO - Report KPI per social m'!$B$1:$P$109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3" i="7" l="1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8" i="7"/>
  <c r="P100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8" i="7"/>
  <c r="O100" i="7"/>
  <c r="N98" i="7"/>
  <c r="N100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8" i="7"/>
  <c r="M100" i="7"/>
  <c r="L98" i="7"/>
  <c r="L100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8" i="7"/>
  <c r="K100" i="7"/>
  <c r="J98" i="7"/>
  <c r="J100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8" i="7"/>
  <c r="I100" i="7"/>
  <c r="H98" i="7"/>
  <c r="H100" i="7"/>
  <c r="G98" i="7"/>
  <c r="G100" i="7"/>
  <c r="E43" i="7"/>
  <c r="F43" i="7"/>
  <c r="E44" i="7"/>
  <c r="F44" i="7"/>
  <c r="E45" i="7"/>
  <c r="F45" i="7"/>
  <c r="E46" i="7"/>
  <c r="F46" i="7"/>
  <c r="E47" i="7"/>
  <c r="F47" i="7"/>
  <c r="E48" i="7"/>
  <c r="F48" i="7"/>
  <c r="E49" i="7"/>
  <c r="F49" i="7"/>
  <c r="E50" i="7"/>
  <c r="F50" i="7"/>
  <c r="E51" i="7"/>
  <c r="F51" i="7"/>
  <c r="E52" i="7"/>
  <c r="F52" i="7"/>
  <c r="E53" i="7"/>
  <c r="F53" i="7"/>
  <c r="E54" i="7"/>
  <c r="F54" i="7"/>
  <c r="E55" i="7"/>
  <c r="F55" i="7"/>
  <c r="E56" i="7"/>
  <c r="F56" i="7"/>
  <c r="E57" i="7"/>
  <c r="F57" i="7"/>
  <c r="E58" i="7"/>
  <c r="F58" i="7"/>
  <c r="E59" i="7"/>
  <c r="F59" i="7"/>
  <c r="E60" i="7"/>
  <c r="F60" i="7"/>
  <c r="E61" i="7"/>
  <c r="F61" i="7"/>
  <c r="E62" i="7"/>
  <c r="F62" i="7"/>
  <c r="E63" i="7"/>
  <c r="F63" i="7"/>
  <c r="E64" i="7"/>
  <c r="F64" i="7"/>
  <c r="E65" i="7"/>
  <c r="F65" i="7"/>
  <c r="E66" i="7"/>
  <c r="F66" i="7"/>
  <c r="E67" i="7"/>
  <c r="F67" i="7"/>
  <c r="E68" i="7"/>
  <c r="F68" i="7"/>
  <c r="E69" i="7"/>
  <c r="F69" i="7"/>
  <c r="E70" i="7"/>
  <c r="F70" i="7"/>
  <c r="E71" i="7"/>
  <c r="F71" i="7"/>
  <c r="E72" i="7"/>
  <c r="F72" i="7"/>
  <c r="E73" i="7"/>
  <c r="F73" i="7"/>
  <c r="E74" i="7"/>
  <c r="F74" i="7"/>
  <c r="E75" i="7"/>
  <c r="F75" i="7"/>
  <c r="E76" i="7"/>
  <c r="F76" i="7"/>
  <c r="E77" i="7"/>
  <c r="F77" i="7"/>
  <c r="E78" i="7"/>
  <c r="F78" i="7"/>
  <c r="E79" i="7"/>
  <c r="F79" i="7"/>
  <c r="E80" i="7"/>
  <c r="F80" i="7"/>
  <c r="E81" i="7"/>
  <c r="F81" i="7"/>
  <c r="E82" i="7"/>
  <c r="F82" i="7"/>
  <c r="E83" i="7"/>
  <c r="F83" i="7"/>
  <c r="E84" i="7"/>
  <c r="F84" i="7"/>
  <c r="E85" i="7"/>
  <c r="F85" i="7"/>
  <c r="E86" i="7"/>
  <c r="F86" i="7"/>
  <c r="E87" i="7"/>
  <c r="F87" i="7"/>
  <c r="E88" i="7"/>
  <c r="F88" i="7"/>
  <c r="E89" i="7"/>
  <c r="F89" i="7"/>
  <c r="E90" i="7"/>
  <c r="F90" i="7"/>
  <c r="E91" i="7"/>
  <c r="F91" i="7"/>
  <c r="E92" i="7"/>
  <c r="F92" i="7"/>
  <c r="E93" i="7"/>
  <c r="F93" i="7"/>
  <c r="E94" i="7"/>
  <c r="F94" i="7"/>
  <c r="F98" i="7"/>
  <c r="F100" i="7"/>
  <c r="E98" i="7"/>
  <c r="E100" i="7"/>
  <c r="D98" i="7"/>
  <c r="D100" i="7"/>
  <c r="C98" i="7"/>
  <c r="C100" i="7"/>
  <c r="B34" i="7"/>
  <c r="B38" i="7"/>
  <c r="D38" i="7"/>
  <c r="B24" i="7"/>
  <c r="B28" i="7"/>
  <c r="D28" i="7"/>
  <c r="P11" i="7"/>
  <c r="O11" i="7"/>
  <c r="N11" i="7"/>
  <c r="M11" i="7"/>
  <c r="L11" i="7"/>
  <c r="K11" i="7"/>
  <c r="H7" i="7"/>
  <c r="H11" i="7"/>
  <c r="J11" i="7"/>
  <c r="E7" i="7"/>
  <c r="E11" i="7"/>
  <c r="G11" i="7"/>
  <c r="B7" i="7"/>
  <c r="B11" i="7"/>
  <c r="D11" i="7"/>
  <c r="O7" i="7"/>
  <c r="M7" i="7"/>
  <c r="K7" i="7"/>
  <c r="B38" i="1"/>
  <c r="O43" i="1"/>
  <c r="O44" i="1"/>
  <c r="O45" i="1"/>
  <c r="O46" i="1"/>
  <c r="O47" i="1"/>
  <c r="O48" i="1"/>
  <c r="O49" i="1"/>
  <c r="O98" i="1" s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B28" i="1"/>
  <c r="P43" i="1"/>
  <c r="P98" i="1" s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N98" i="1"/>
  <c r="N100" i="1"/>
  <c r="P11" i="1" s="1"/>
  <c r="H98" i="1"/>
  <c r="M7" i="1" s="1"/>
  <c r="H100" i="1"/>
  <c r="N11" i="1" s="1"/>
  <c r="E43" i="1"/>
  <c r="F43" i="1"/>
  <c r="E44" i="1"/>
  <c r="F44" i="1" s="1"/>
  <c r="E45" i="1"/>
  <c r="F45" i="1" s="1"/>
  <c r="E46" i="1"/>
  <c r="F46" i="1"/>
  <c r="E47" i="1"/>
  <c r="F47" i="1"/>
  <c r="E48" i="1"/>
  <c r="F48" i="1" s="1"/>
  <c r="E49" i="1"/>
  <c r="F49" i="1"/>
  <c r="E50" i="1"/>
  <c r="F50" i="1" s="1"/>
  <c r="E51" i="1"/>
  <c r="F51" i="1" s="1"/>
  <c r="E52" i="1"/>
  <c r="F52" i="1"/>
  <c r="E53" i="1"/>
  <c r="F53" i="1"/>
  <c r="E54" i="1"/>
  <c r="F54" i="1" s="1"/>
  <c r="E55" i="1"/>
  <c r="F55" i="1"/>
  <c r="E56" i="1"/>
  <c r="F56" i="1" s="1"/>
  <c r="E57" i="1"/>
  <c r="F57" i="1" s="1"/>
  <c r="E58" i="1"/>
  <c r="F58" i="1"/>
  <c r="E59" i="1"/>
  <c r="F59" i="1"/>
  <c r="E60" i="1"/>
  <c r="F60" i="1" s="1"/>
  <c r="E61" i="1"/>
  <c r="F61" i="1"/>
  <c r="E62" i="1"/>
  <c r="F62" i="1" s="1"/>
  <c r="E63" i="1"/>
  <c r="F63" i="1" s="1"/>
  <c r="E64" i="1"/>
  <c r="F64" i="1"/>
  <c r="E65" i="1"/>
  <c r="F65" i="1"/>
  <c r="E66" i="1"/>
  <c r="F66" i="1" s="1"/>
  <c r="E67" i="1"/>
  <c r="F67" i="1"/>
  <c r="E68" i="1"/>
  <c r="F68" i="1" s="1"/>
  <c r="E69" i="1"/>
  <c r="F69" i="1" s="1"/>
  <c r="E70" i="1"/>
  <c r="F70" i="1"/>
  <c r="E71" i="1"/>
  <c r="F71" i="1"/>
  <c r="E72" i="1"/>
  <c r="F72" i="1" s="1"/>
  <c r="E73" i="1"/>
  <c r="F73" i="1"/>
  <c r="E74" i="1"/>
  <c r="F74" i="1" s="1"/>
  <c r="E75" i="1"/>
  <c r="F75" i="1" s="1"/>
  <c r="E76" i="1"/>
  <c r="F76" i="1"/>
  <c r="E77" i="1"/>
  <c r="F77" i="1"/>
  <c r="E78" i="1"/>
  <c r="F78" i="1" s="1"/>
  <c r="E79" i="1"/>
  <c r="F79" i="1"/>
  <c r="E80" i="1"/>
  <c r="F80" i="1" s="1"/>
  <c r="E81" i="1"/>
  <c r="F81" i="1" s="1"/>
  <c r="E82" i="1"/>
  <c r="F82" i="1"/>
  <c r="E83" i="1"/>
  <c r="F83" i="1"/>
  <c r="E84" i="1"/>
  <c r="F84" i="1" s="1"/>
  <c r="E85" i="1"/>
  <c r="F85" i="1"/>
  <c r="E86" i="1"/>
  <c r="F86" i="1" s="1"/>
  <c r="E87" i="1"/>
  <c r="F87" i="1" s="1"/>
  <c r="E88" i="1"/>
  <c r="F88" i="1"/>
  <c r="E89" i="1"/>
  <c r="F89" i="1"/>
  <c r="E90" i="1"/>
  <c r="F90" i="1" s="1"/>
  <c r="E91" i="1"/>
  <c r="F91" i="1"/>
  <c r="E92" i="1"/>
  <c r="F92" i="1" s="1"/>
  <c r="E93" i="1"/>
  <c r="F93" i="1" s="1"/>
  <c r="E94" i="1"/>
  <c r="F94" i="1"/>
  <c r="O11" i="1"/>
  <c r="I43" i="1"/>
  <c r="I44" i="1"/>
  <c r="I98" i="1" s="1"/>
  <c r="I100" i="1" s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H11" i="1"/>
  <c r="K11" i="1"/>
  <c r="M43" i="1"/>
  <c r="M44" i="1"/>
  <c r="M45" i="1"/>
  <c r="M98" i="1" s="1"/>
  <c r="M100" i="1" s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K4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D98" i="1"/>
  <c r="D100" i="1" s="1"/>
  <c r="G98" i="1"/>
  <c r="G100" i="1" s="1"/>
  <c r="J98" i="1"/>
  <c r="J100" i="1"/>
  <c r="K44" i="1"/>
  <c r="K98" i="1" s="1"/>
  <c r="K100" i="1" s="1"/>
  <c r="K45" i="1"/>
  <c r="K46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L98" i="1"/>
  <c r="L100" i="1"/>
  <c r="C98" i="1"/>
  <c r="C100" i="1" s="1"/>
  <c r="M11" i="1"/>
  <c r="O7" i="1"/>
  <c r="E11" i="1"/>
  <c r="B7" i="1"/>
  <c r="B11" i="1"/>
  <c r="D11" i="1"/>
  <c r="F98" i="1" l="1"/>
  <c r="B34" i="1"/>
  <c r="D38" i="1" s="1"/>
  <c r="O100" i="1"/>
  <c r="P100" i="1"/>
  <c r="B24" i="1"/>
  <c r="D28" i="1" s="1"/>
  <c r="E7" i="1"/>
  <c r="G11" i="1" s="1"/>
  <c r="E98" i="1"/>
  <c r="H7" i="1" l="1"/>
  <c r="J11" i="1" s="1"/>
  <c r="E100" i="1"/>
  <c r="K7" i="1"/>
  <c r="F100" i="1"/>
  <c r="L11" i="1" s="1"/>
</calcChain>
</file>

<file path=xl/sharedStrings.xml><?xml version="1.0" encoding="utf-8"?>
<sst xmlns="http://schemas.openxmlformats.org/spreadsheetml/2006/main" count="157" uniqueCount="57">
  <si>
    <t>MQL</t>
  </si>
  <si>
    <t>SQL</t>
  </si>
  <si>
    <t>+ / –</t>
  </si>
  <si>
    <t>ROI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</si>
  <si>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</si>
  <si>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</si>
  <si>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DASHBOARD KPI PER MARKETING</t>
  </si>
  <si>
    <t xml:space="preserve">L’utente deve inserire i dati nella tabella sottostante.   I dati della dashboard si popoleranno automaticamente. </t>
  </si>
  <si>
    <t>CAMPAGNA PER SOCIAL MEDIA</t>
  </si>
  <si>
    <t>Nome della campagna</t>
  </si>
  <si>
    <t>ENTRATA TOTALE</t>
  </si>
  <si>
    <t>SPESA TOTALE SOCIAL MEDIA</t>
  </si>
  <si>
    <t>UTILE TOTALE</t>
  </si>
  <si>
    <t>LEAD</t>
  </si>
  <si>
    <t>ACQUISIZIONI</t>
  </si>
  <si>
    <t>OBIETTIVO</t>
  </si>
  <si>
    <r>
      <t xml:space="preserve">ENTRATA PER ACQUISIZIONE </t>
    </r>
    <r>
      <rPr>
        <sz val="15"/>
        <color theme="1" tint="0.34998626667073579"/>
        <rFont val="Century Gothic"/>
        <family val="1"/>
      </rPr>
      <t>per settimana</t>
    </r>
  </si>
  <si>
    <r>
      <t xml:space="preserve">SPESA TOTALE SOCIAL MEDIA </t>
    </r>
    <r>
      <rPr>
        <sz val="15"/>
        <color theme="1" tint="0.34998626667073579"/>
        <rFont val="Century Gothic"/>
        <family val="1"/>
      </rPr>
      <t>per settimana</t>
    </r>
  </si>
  <si>
    <r>
      <t xml:space="preserve">COSTO PER ACQUISIZIONE </t>
    </r>
    <r>
      <rPr>
        <sz val="15"/>
        <color theme="1" tint="0.34998626667073579"/>
        <rFont val="Century Gothic"/>
        <family val="1"/>
      </rPr>
      <t>per canale</t>
    </r>
  </si>
  <si>
    <r>
      <t xml:space="preserve">UTILE PER ACQUISIZIONE </t>
    </r>
    <r>
      <rPr>
        <sz val="15"/>
        <color theme="1" tint="0.34998626667073579"/>
        <rFont val="Century Gothic"/>
        <family val="1"/>
      </rPr>
      <t>per canale</t>
    </r>
  </si>
  <si>
    <t>COSTO PER ACQUISIZIONE</t>
  </si>
  <si>
    <t>UTILE PER ACQUISIZIONE</t>
  </si>
  <si>
    <t>DATI SETTIMANALI</t>
  </si>
  <si>
    <t xml:space="preserve">L‘utente deve completare solo le celle non ombreggiate. </t>
  </si>
  <si>
    <t>SETTIMANA</t>
  </si>
  <si>
    <t>Entrata</t>
  </si>
  <si>
    <t>Spesa marketing</t>
  </si>
  <si>
    <t>Utile</t>
  </si>
  <si>
    <t>Utenti</t>
  </si>
  <si>
    <t>Lead</t>
  </si>
  <si>
    <t>Costo per lead</t>
  </si>
  <si>
    <t>Costo per MQL</t>
  </si>
  <si>
    <t>Costo per SQL</t>
  </si>
  <si>
    <t>Acquisizione</t>
  </si>
  <si>
    <t>Entrata per acquisizione</t>
  </si>
  <si>
    <t>Costo per acquisizione</t>
  </si>
  <si>
    <t>TOTALE + OBIETTIVO</t>
  </si>
  <si>
    <t>ROI 
medio</t>
  </si>
  <si>
    <t>Costo 
medio per lead</t>
  </si>
  <si>
    <t>Costo 
medio per MQL</t>
  </si>
  <si>
    <t>Costo 
medio per SQL</t>
  </si>
  <si>
    <t>Entrata media 
per acquisizione</t>
  </si>
  <si>
    <t>Costo medio 
per acquisizione</t>
  </si>
  <si>
    <t>TOTALE</t>
  </si>
  <si>
    <t>% DELL’OBIETTIVO</t>
  </si>
  <si>
    <t>DATI DI ACQUISIZIONE</t>
  </si>
  <si>
    <t>Canale</t>
  </si>
  <si>
    <t>Utile per acquisizione</t>
  </si>
  <si>
    <t>Piattaforma A</t>
  </si>
  <si>
    <t>Piattaforma B</t>
  </si>
  <si>
    <t>Piattaforma C</t>
  </si>
  <si>
    <t>Piattaforma D</t>
  </si>
  <si>
    <t>Piattaforma E</t>
  </si>
  <si>
    <t>Altro</t>
  </si>
  <si>
    <t>MODELLO DI REPORT KPI PER SOCIAL MEDIA</t>
  </si>
  <si>
    <t>Campagna progetto Alpha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</si>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</sst>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&quot;$&quot;#,##0.00"/>
    <numFmt numFmtId="168" formatCode="&quot;$&quot;#,##0"/>
    <numFmt numFmtId="169" formatCode="_(&quot;$&quot;* #,##0_);_(&quot;$&quot;* \(#,##0\);_(&quot;$&quot;* &quot;-&quot;??_);_(@_)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6"/>
      <color theme="1" tint="0.34998626667073579"/>
      <name val="Century Gothic"/>
      <family val="1"/>
    </font>
    <font>
      <sz val="16"/>
      <color theme="1"/>
      <name val="Century Gothic"/>
      <family val="1"/>
    </font>
    <font>
      <sz val="22"/>
      <color theme="1" tint="0.34998626667073579"/>
      <name val="Century Gothic"/>
      <family val="1"/>
    </font>
    <font>
      <sz val="14"/>
      <color theme="0"/>
      <name val="Century Gothic"/>
      <family val="1"/>
    </font>
    <font>
      <sz val="16"/>
      <color theme="0"/>
      <name val="Century Gothic"/>
      <family val="1"/>
    </font>
    <font>
      <b/>
      <sz val="32"/>
      <color theme="0"/>
      <name val="Century Gothic"/>
      <family val="1"/>
    </font>
    <font>
      <sz val="18"/>
      <color theme="0"/>
      <name val="Century Gothic"/>
      <family val="1"/>
    </font>
    <font>
      <sz val="11"/>
      <color theme="0"/>
      <name val="Century Gothic"/>
      <family val="1"/>
    </font>
    <font>
      <sz val="15"/>
      <color theme="1" tint="0.34998626667073579"/>
      <name val="Century Gothic"/>
      <family val="1"/>
    </font>
    <font>
      <sz val="11"/>
      <color theme="1"/>
      <name val="Century Gothic"/>
      <family val="1"/>
    </font>
    <font>
      <sz val="16"/>
      <color theme="8" tint="-0.249977111117893"/>
      <name val="Century Gothic"/>
      <family val="2"/>
    </font>
    <font>
      <sz val="11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9AC9E"/>
        <bgColor indexed="64"/>
      </patternFill>
    </fill>
    <fill>
      <patternFill patternType="solid">
        <fgColor rgb="FF0B838B"/>
        <bgColor indexed="64"/>
      </patternFill>
    </fill>
    <fill>
      <patternFill patternType="solid">
        <fgColor rgb="FF009928"/>
        <bgColor indexed="64"/>
      </patternFill>
    </fill>
    <fill>
      <patternFill patternType="solid">
        <fgColor rgb="FF08676D"/>
        <bgColor indexed="64"/>
      </patternFill>
    </fill>
    <fill>
      <patternFill patternType="solid">
        <fgColor rgb="FF128177"/>
        <bgColor indexed="64"/>
      </patternFill>
    </fill>
    <fill>
      <patternFill patternType="solid">
        <fgColor rgb="FF008B25"/>
        <bgColor indexed="64"/>
      </patternFill>
    </fill>
    <fill>
      <patternFill patternType="solid">
        <fgColor rgb="FF006F1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3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8" fillId="0" borderId="1" xfId="2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 wrapText="1" indent="2"/>
    </xf>
    <xf numFmtId="0" fontId="10" fillId="0" borderId="0" xfId="3"/>
    <xf numFmtId="0" fontId="7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/>
    </xf>
    <xf numFmtId="166" fontId="8" fillId="5" borderId="1" xfId="2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64" fontId="7" fillId="5" borderId="1" xfId="2" applyNumberFormat="1" applyFont="1" applyFill="1" applyBorder="1" applyAlignment="1">
      <alignment horizontal="center" vertical="center"/>
    </xf>
    <xf numFmtId="164" fontId="7" fillId="5" borderId="3" xfId="2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168" fontId="8" fillId="5" borderId="1" xfId="0" applyNumberFormat="1" applyFont="1" applyFill="1" applyBorder="1" applyAlignment="1">
      <alignment horizontal="center" vertical="center"/>
    </xf>
    <xf numFmtId="168" fontId="8" fillId="5" borderId="1" xfId="5" applyNumberFormat="1" applyFont="1" applyFill="1" applyBorder="1" applyAlignment="1">
      <alignment horizontal="center" vertical="center"/>
    </xf>
    <xf numFmtId="167" fontId="7" fillId="5" borderId="1" xfId="0" applyNumberFormat="1" applyFont="1" applyFill="1" applyBorder="1" applyAlignment="1">
      <alignment horizontal="center" vertical="center"/>
    </xf>
    <xf numFmtId="167" fontId="7" fillId="5" borderId="3" xfId="0" applyNumberFormat="1" applyFont="1" applyFill="1" applyBorder="1" applyAlignment="1">
      <alignment horizontal="center" vertical="center"/>
    </xf>
    <xf numFmtId="167" fontId="8" fillId="6" borderId="1" xfId="5" applyNumberFormat="1" applyFont="1" applyFill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 vertical="center"/>
    </xf>
    <xf numFmtId="0" fontId="16" fillId="7" borderId="0" xfId="0" applyFont="1" applyFill="1"/>
    <xf numFmtId="168" fontId="8" fillId="0" borderId="1" xfId="2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16" fillId="8" borderId="0" xfId="0" applyFont="1" applyFill="1"/>
    <xf numFmtId="9" fontId="7" fillId="5" borderId="1" xfId="2" applyFont="1" applyFill="1" applyBorder="1" applyAlignment="1">
      <alignment horizontal="center" vertical="center"/>
    </xf>
    <xf numFmtId="9" fontId="7" fillId="5" borderId="3" xfId="2" applyFont="1" applyFill="1" applyBorder="1" applyAlignment="1">
      <alignment horizontal="center" vertical="center"/>
    </xf>
    <xf numFmtId="9" fontId="8" fillId="6" borderId="1" xfId="2" applyFont="1" applyFill="1" applyBorder="1" applyAlignment="1">
      <alignment horizontal="center" vertical="center"/>
    </xf>
    <xf numFmtId="9" fontId="8" fillId="0" borderId="1" xfId="2" applyFont="1" applyFill="1" applyBorder="1" applyAlignment="1">
      <alignment horizontal="center" vertical="center"/>
    </xf>
    <xf numFmtId="0" fontId="16" fillId="10" borderId="0" xfId="0" applyFont="1" applyFill="1"/>
    <xf numFmtId="0" fontId="16" fillId="11" borderId="0" xfId="0" applyFont="1" applyFill="1"/>
    <xf numFmtId="0" fontId="16" fillId="12" borderId="0" xfId="0" applyFont="1" applyFill="1"/>
    <xf numFmtId="0" fontId="16" fillId="13" borderId="0" xfId="0" applyFont="1" applyFill="1"/>
    <xf numFmtId="9" fontId="19" fillId="10" borderId="0" xfId="2" applyFont="1" applyFill="1" applyAlignment="1">
      <alignment horizontal="center" vertical="center"/>
    </xf>
    <xf numFmtId="9" fontId="19" fillId="11" borderId="0" xfId="2" applyFont="1" applyFill="1" applyAlignment="1">
      <alignment horizontal="center" vertical="center"/>
    </xf>
    <xf numFmtId="9" fontId="19" fillId="12" borderId="0" xfId="2" applyFont="1" applyFill="1" applyAlignment="1">
      <alignment horizontal="center" vertical="center"/>
    </xf>
    <xf numFmtId="9" fontId="19" fillId="13" borderId="0" xfId="2" applyFont="1" applyFill="1" applyAlignment="1">
      <alignment horizontal="center" vertical="center"/>
    </xf>
    <xf numFmtId="49" fontId="20" fillId="10" borderId="0" xfId="0" applyNumberFormat="1" applyFont="1" applyFill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/>
    </xf>
    <xf numFmtId="49" fontId="20" fillId="12" borderId="0" xfId="0" applyNumberFormat="1" applyFont="1" applyFill="1" applyAlignment="1">
      <alignment horizontal="center" vertical="center"/>
    </xf>
    <xf numFmtId="49" fontId="20" fillId="13" borderId="0" xfId="0" applyNumberFormat="1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16" fillId="14" borderId="0" xfId="0" applyFont="1" applyFill="1"/>
    <xf numFmtId="0" fontId="16" fillId="15" borderId="0" xfId="0" applyFont="1" applyFill="1"/>
    <xf numFmtId="0" fontId="20" fillId="15" borderId="0" xfId="0" applyFont="1" applyFill="1" applyAlignment="1">
      <alignment horizontal="center" vertical="center"/>
    </xf>
    <xf numFmtId="49" fontId="20" fillId="15" borderId="0" xfId="0" applyNumberFormat="1" applyFont="1" applyFill="1" applyAlignment="1">
      <alignment horizontal="center" vertical="center"/>
    </xf>
    <xf numFmtId="3" fontId="19" fillId="15" borderId="0" xfId="0" applyNumberFormat="1" applyFont="1" applyFill="1" applyAlignment="1">
      <alignment horizontal="center" vertical="center"/>
    </xf>
    <xf numFmtId="9" fontId="19" fillId="15" borderId="0" xfId="2" applyFont="1" applyFill="1" applyAlignment="1">
      <alignment horizontal="center" vertical="center"/>
    </xf>
    <xf numFmtId="0" fontId="20" fillId="17" borderId="0" xfId="0" applyFont="1" applyFill="1" applyAlignment="1">
      <alignment horizontal="center" vertical="center"/>
    </xf>
    <xf numFmtId="49" fontId="20" fillId="17" borderId="0" xfId="0" applyNumberFormat="1" applyFont="1" applyFill="1" applyAlignment="1">
      <alignment horizontal="center" vertical="center"/>
    </xf>
    <xf numFmtId="3" fontId="19" fillId="17" borderId="0" xfId="0" applyNumberFormat="1" applyFont="1" applyFill="1" applyAlignment="1">
      <alignment horizontal="center" vertical="center"/>
    </xf>
    <xf numFmtId="9" fontId="19" fillId="17" borderId="0" xfId="2" applyFont="1" applyFill="1" applyAlignment="1">
      <alignment horizontal="center" vertical="center"/>
    </xf>
    <xf numFmtId="169" fontId="7" fillId="5" borderId="1" xfId="2" applyNumberFormat="1" applyFont="1" applyFill="1" applyBorder="1" applyAlignment="1">
      <alignment horizontal="center" vertical="center"/>
    </xf>
    <xf numFmtId="169" fontId="7" fillId="5" borderId="3" xfId="2" applyNumberFormat="1" applyFont="1" applyFill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center" vertical="center"/>
    </xf>
    <xf numFmtId="0" fontId="16" fillId="18" borderId="0" xfId="0" applyFont="1" applyFill="1"/>
    <xf numFmtId="49" fontId="20" fillId="18" borderId="0" xfId="0" applyNumberFormat="1" applyFont="1" applyFill="1" applyAlignment="1">
      <alignment horizontal="center" vertical="center"/>
    </xf>
    <xf numFmtId="9" fontId="19" fillId="18" borderId="0" xfId="2" applyFont="1" applyFill="1" applyAlignment="1">
      <alignment horizontal="center" vertical="center"/>
    </xf>
    <xf numFmtId="0" fontId="16" fillId="19" borderId="0" xfId="0" applyFont="1" applyFill="1"/>
    <xf numFmtId="0" fontId="16" fillId="20" borderId="0" xfId="0" applyFont="1" applyFill="1"/>
    <xf numFmtId="49" fontId="20" fillId="20" borderId="0" xfId="0" applyNumberFormat="1" applyFont="1" applyFill="1" applyAlignment="1">
      <alignment horizontal="center" vertical="center"/>
    </xf>
    <xf numFmtId="9" fontId="19" fillId="20" borderId="0" xfId="2" applyFont="1" applyFill="1" applyAlignment="1">
      <alignment horizontal="center" vertical="center"/>
    </xf>
    <xf numFmtId="0" fontId="16" fillId="21" borderId="0" xfId="0" applyFont="1" applyFill="1"/>
    <xf numFmtId="0" fontId="22" fillId="0" borderId="0" xfId="0" applyFont="1"/>
    <xf numFmtId="168" fontId="22" fillId="0" borderId="1" xfId="0" applyNumberFormat="1" applyFont="1" applyBorder="1" applyAlignment="1">
      <alignment horizontal="center" vertical="center" wrapText="1"/>
    </xf>
    <xf numFmtId="0" fontId="22" fillId="22" borderId="1" xfId="0" applyFont="1" applyFill="1" applyBorder="1" applyAlignment="1">
      <alignment horizontal="left" vertical="center" wrapText="1" indent="1"/>
    </xf>
    <xf numFmtId="0" fontId="23" fillId="23" borderId="4" xfId="0" applyFont="1" applyFill="1" applyBorder="1" applyAlignment="1">
      <alignment horizontal="left" vertical="center" indent="1"/>
    </xf>
    <xf numFmtId="0" fontId="23" fillId="23" borderId="5" xfId="0" applyFont="1" applyFill="1" applyBorder="1" applyAlignment="1">
      <alignment horizontal="left" vertical="center" indent="1"/>
    </xf>
    <xf numFmtId="0" fontId="23" fillId="23" borderId="6" xfId="0" applyFont="1" applyFill="1" applyBorder="1" applyAlignment="1">
      <alignment horizontal="left" vertical="center" indent="1"/>
    </xf>
    <xf numFmtId="0" fontId="24" fillId="3" borderId="4" xfId="0" applyFont="1" applyFill="1" applyBorder="1" applyAlignment="1">
      <alignment horizontal="right" vertical="center" indent="1"/>
    </xf>
    <xf numFmtId="0" fontId="24" fillId="3" borderId="5" xfId="0" applyFont="1" applyFill="1" applyBorder="1" applyAlignment="1">
      <alignment horizontal="right" vertical="center" indent="1"/>
    </xf>
    <xf numFmtId="0" fontId="24" fillId="3" borderId="6" xfId="0" applyFont="1" applyFill="1" applyBorder="1" applyAlignment="1">
      <alignment horizontal="right" vertical="center" indent="1"/>
    </xf>
    <xf numFmtId="0" fontId="16" fillId="12" borderId="0" xfId="0" applyFont="1" applyFill="1" applyAlignment="1">
      <alignment horizontal="center"/>
    </xf>
    <xf numFmtId="168" fontId="18" fillId="8" borderId="0" xfId="1" applyNumberFormat="1" applyFont="1" applyFill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 vertical="top"/>
    </xf>
    <xf numFmtId="168" fontId="18" fillId="7" borderId="0" xfId="5" applyNumberFormat="1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center"/>
    </xf>
    <xf numFmtId="0" fontId="16" fillId="19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7" fillId="9" borderId="0" xfId="0" applyFont="1" applyFill="1" applyAlignment="1">
      <alignment horizontal="center" vertical="top"/>
    </xf>
    <xf numFmtId="9" fontId="18" fillId="9" borderId="0" xfId="2" applyFont="1" applyFill="1" applyAlignment="1">
      <alignment horizontal="center" vertical="center"/>
    </xf>
    <xf numFmtId="168" fontId="19" fillId="11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center" vertical="top"/>
    </xf>
    <xf numFmtId="168" fontId="18" fillId="4" borderId="0" xfId="5" applyNumberFormat="1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168" fontId="19" fillId="12" borderId="0" xfId="0" applyNumberFormat="1" applyFont="1" applyFill="1" applyAlignment="1">
      <alignment horizontal="center" vertical="center"/>
    </xf>
    <xf numFmtId="0" fontId="16" fillId="8" borderId="0" xfId="0" applyFont="1" applyFill="1" applyAlignment="1">
      <alignment horizontal="center"/>
    </xf>
    <xf numFmtId="0" fontId="17" fillId="8" borderId="0" xfId="0" applyFont="1" applyFill="1" applyAlignment="1">
      <alignment horizontal="center" vertical="top"/>
    </xf>
    <xf numFmtId="0" fontId="16" fillId="14" borderId="0" xfId="0" applyFont="1" applyFill="1" applyAlignment="1">
      <alignment horizontal="center"/>
    </xf>
    <xf numFmtId="0" fontId="17" fillId="14" borderId="0" xfId="0" applyFont="1" applyFill="1" applyAlignment="1">
      <alignment horizontal="center" vertical="top"/>
    </xf>
    <xf numFmtId="3" fontId="18" fillId="14" borderId="0" xfId="5" applyNumberFormat="1" applyFont="1" applyFill="1" applyAlignment="1">
      <alignment horizontal="center" vertical="center"/>
    </xf>
    <xf numFmtId="0" fontId="16" fillId="15" borderId="0" xfId="0" applyFont="1" applyFill="1" applyAlignment="1">
      <alignment horizontal="center"/>
    </xf>
    <xf numFmtId="0" fontId="16" fillId="16" borderId="0" xfId="0" applyFont="1" applyFill="1" applyAlignment="1">
      <alignment horizontal="center"/>
    </xf>
    <xf numFmtId="0" fontId="17" fillId="16" borderId="0" xfId="0" applyFont="1" applyFill="1" applyAlignment="1">
      <alignment horizontal="center" vertical="top"/>
    </xf>
    <xf numFmtId="3" fontId="18" fillId="16" borderId="0" xfId="5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top" indent="2"/>
    </xf>
    <xf numFmtId="0" fontId="20" fillId="20" borderId="0" xfId="0" applyFont="1" applyFill="1" applyAlignment="1">
      <alignment horizontal="center" vertical="center"/>
    </xf>
    <xf numFmtId="168" fontId="19" fillId="20" borderId="0" xfId="0" applyNumberFormat="1" applyFont="1" applyFill="1" applyAlignment="1">
      <alignment horizontal="center" vertical="center"/>
    </xf>
    <xf numFmtId="168" fontId="18" fillId="21" borderId="0" xfId="1" applyNumberFormat="1" applyFont="1" applyFill="1" applyAlignment="1">
      <alignment horizontal="center" vertical="center"/>
    </xf>
    <xf numFmtId="0" fontId="17" fillId="21" borderId="0" xfId="0" applyFont="1" applyFill="1" applyAlignment="1">
      <alignment horizontal="center" vertical="top"/>
    </xf>
    <xf numFmtId="0" fontId="16" fillId="21" borderId="0" xfId="0" applyFont="1" applyFill="1" applyAlignment="1">
      <alignment horizontal="center"/>
    </xf>
    <xf numFmtId="0" fontId="20" fillId="18" borderId="0" xfId="0" applyFont="1" applyFill="1" applyAlignment="1">
      <alignment horizontal="center" vertical="center"/>
    </xf>
    <xf numFmtId="168" fontId="19" fillId="18" borderId="0" xfId="0" applyNumberFormat="1" applyFont="1" applyFill="1" applyAlignment="1">
      <alignment horizontal="center" vertical="center"/>
    </xf>
    <xf numFmtId="168" fontId="18" fillId="19" borderId="0" xfId="1" applyNumberFormat="1" applyFont="1" applyFill="1" applyAlignment="1">
      <alignment horizontal="center" vertical="center"/>
    </xf>
    <xf numFmtId="0" fontId="17" fillId="19" borderId="0" xfId="0" applyFont="1" applyFill="1" applyAlignment="1">
      <alignment horizontal="center" vertical="top"/>
    </xf>
    <xf numFmtId="168" fontId="19" fillId="10" borderId="0" xfId="0" applyNumberFormat="1" applyFont="1" applyFill="1" applyAlignment="1">
      <alignment horizontal="center" vertical="center"/>
    </xf>
    <xf numFmtId="0" fontId="23" fillId="23" borderId="4" xfId="0" applyFont="1" applyFill="1" applyBorder="1" applyAlignment="1">
      <alignment horizontal="left" vertical="center" wrapText="1" indent="1"/>
    </xf>
    <xf numFmtId="0" fontId="23" fillId="23" borderId="5" xfId="0" applyFont="1" applyFill="1" applyBorder="1" applyAlignment="1">
      <alignment horizontal="left" vertical="center" wrapText="1" indent="1"/>
    </xf>
    <xf numFmtId="0" fontId="23" fillId="23" borderId="6" xfId="0" applyFont="1" applyFill="1" applyBorder="1" applyAlignment="1">
      <alignment horizontal="left" vertical="center" wrapText="1" indent="1"/>
    </xf>
    <xf numFmtId="0" fontId="24" fillId="3" borderId="4" xfId="0" applyFont="1" applyFill="1" applyBorder="1" applyAlignment="1">
      <alignment horizontal="right" vertical="center" wrapText="1" indent="1"/>
    </xf>
    <xf numFmtId="0" fontId="24" fillId="3" borderId="5" xfId="0" applyFont="1" applyFill="1" applyBorder="1" applyAlignment="1">
      <alignment horizontal="right" vertical="center" wrapText="1" indent="1"/>
    </xf>
    <xf numFmtId="0" fontId="24" fillId="3" borderId="6" xfId="0" applyFont="1" applyFill="1" applyBorder="1" applyAlignment="1">
      <alignment horizontal="right" vertical="center" wrapText="1" indent="1"/>
    </xf>
    <xf numFmtId="0" fontId="15" fillId="0" borderId="7" xfId="0" applyFont="1" applyBorder="1" applyAlignment="1">
      <alignment vertical="top"/>
    </xf>
    <xf numFmtId="0" fontId="15" fillId="0" borderId="0" xfId="0" applyFont="1" applyAlignment="1">
      <alignment vertical="top" wrapText="1"/>
    </xf>
    <xf numFmtId="0" fontId="25" fillId="4" borderId="0" xfId="4" applyFont="1" applyFill="1" applyAlignment="1">
      <alignment horizontal="center" vertical="center"/>
    </xf>
    <xf numFmtId="0" fontId="13" fillId="3" borderId="8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</cellXfs>
  <cellStyles count="6">
    <cellStyle name="Comma" xfId="1" builtinId="3"/>
    <cellStyle name="Currency" xfId="5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00BD32"/>
      <color rgb="FF51D4D3"/>
      <color rgb="FF128177"/>
      <color rgb="FF006F1D"/>
      <color rgb="FF008B25"/>
      <color rgb="FF08676D"/>
      <color rgb="FF009928"/>
      <color rgb="FFA0194F"/>
      <color rgb="FFA02688"/>
      <color rgb="FF8C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'Report KPI per social media'!$O$42</c:f>
              <c:strCache>
                <c:ptCount val="1"/>
                <c:pt idx="0">
                  <c:v>Entrata per acquisizione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2045C3C-E7DE-4986-8AA3-3B5F0F0EE0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D23-3D4B-B9AB-AC9187BB94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559BFE-82FC-4865-A45C-FBEFE436D8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D23-3D4B-B9AB-AC9187BB94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1EB7221-E869-4976-9688-E49D296D65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D23-3D4B-B9AB-AC9187BB94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178C259-A26B-4721-960A-EDA1A4304E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D23-3D4B-B9AB-AC9187BB94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3A2FC30-006E-48FC-8B38-A50CC8E703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D23-3D4B-B9AB-AC9187BB94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F8C3BE4-924C-49BB-85CE-B3DEC4C13B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D23-3D4B-B9AB-AC9187BB94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0847913-2283-4F56-9045-B0224191D1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D23-3D4B-B9AB-AC9187BB94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C92CE62-1090-477F-99E9-98663B95A6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D23-3D4B-B9AB-AC9187BB94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EF41622-0FD8-4400-9AC3-F6B50FACC9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D23-3D4B-B9AB-AC9187BB94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8DAE21C-C2D0-4A94-8DE7-0232D78231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D23-3D4B-B9AB-AC9187BB94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4AD71A5-D7C7-4D67-B38D-D2CB096599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D23-3D4B-B9AB-AC9187BB94A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B8BA30F-9EAC-4E09-B992-32AF412228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D23-3D4B-B9AB-AC9187BB94A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F1D1B84-76D1-4569-AD78-7019F2FE07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D23-3D4B-B9AB-AC9187BB94A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AE5639B-16E0-498E-9037-0508A618AF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D23-3D4B-B9AB-AC9187BB94A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C2F8935-3B8F-444F-BCB3-97B27C5682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D23-3D4B-B9AB-AC9187BB94A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BB57E80-F5CD-4884-A794-5FD0DF6298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D23-3D4B-B9AB-AC9187BB94A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F51B9EA-9F19-4808-84B7-758B1A8245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D23-3D4B-B9AB-AC9187BB94A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26EF604-C9E3-47BE-ADE4-2A9B41D3DE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D23-3D4B-B9AB-AC9187BB94A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5696623-6A6C-44BF-9CAF-F5860CB97E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D23-3D4B-B9AB-AC9187BB94A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2324B13-ACE0-477A-A392-827570BD4C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D23-3D4B-B9AB-AC9187BB94A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8D5C5FF-9B05-4524-9D68-52C7B8EFEF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D23-3D4B-B9AB-AC9187BB94A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529BD5D-4C49-4941-8E8B-CB6BD69A58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D23-3D4B-B9AB-AC9187BB94A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0A4BC21-ACCB-4131-A83C-A1401EB3DC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D23-3D4B-B9AB-AC9187BB94A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4A88397-503D-4C87-A269-C818218082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D23-3D4B-B9AB-AC9187BB94A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4E674BB-C635-4EEA-8B27-81771D8652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D23-3D4B-B9AB-AC9187BB94A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21DF954B-E945-47C8-8CFC-4F73C6F3E9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6D23-3D4B-B9AB-AC9187BB94A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895FE604-E151-49DE-89CC-986EAAC097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D23-3D4B-B9AB-AC9187BB94A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80E65FA5-03ED-4ABA-9720-49DDF6CA05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6D23-3D4B-B9AB-AC9187BB94A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1C0B70B0-2C5C-4EBB-87D4-A8257ACAFB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D23-3D4B-B9AB-AC9187BB94A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A0560F10-5BBD-4E60-BBBA-E8D9BAF4DB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6D23-3D4B-B9AB-AC9187BB94A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11550017-6359-4F20-9748-DB311EECED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6D23-3D4B-B9AB-AC9187BB94A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A61C4A11-1688-44EB-86D8-708310637A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AAF-EB49-98C3-3921761F767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7A5338B6-B9D6-49EC-A242-25D789559B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AAF-EB49-98C3-3921761F767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1A5AA54B-6EF2-496F-91D6-30E979081B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AAF-EB49-98C3-3921761F7673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E67772D-27EE-42DF-B2E3-319C208541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AAF-EB49-98C3-3921761F767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5D564C4D-28E5-412D-AE5E-09B5FA8E05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AAF-EB49-98C3-3921761F767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D00FACF2-4A3D-41EA-8D66-56C324F1C3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AAF-EB49-98C3-3921761F767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6FA5434D-52A1-475F-BAD7-A28CAFDC3B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AAF-EB49-98C3-3921761F767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7B148E53-1D66-4238-93AB-7960B613EB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AAF-EB49-98C3-3921761F767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71BE77F-D26E-48FA-9CF8-044C45ECC2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AAF-EB49-98C3-3921761F767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360B3420-2D57-451F-A062-C5F79B92F9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AAF-EB49-98C3-3921761F7673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20DF973E-58AF-4794-B804-9251CDB49B2F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AAF-EB49-98C3-3921761F767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34FCD08C-6838-4BC9-8305-CA61266480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AAF-EB49-98C3-3921761F767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BE47C560-8D9B-4961-8A63-1FB100678B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AAF-EB49-98C3-3921761F767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1D073FC-27A3-4933-AB9A-58C2E1758B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AAF-EB49-98C3-3921761F767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415C596E-A113-498C-A28C-ADF3385160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AAF-EB49-98C3-3921761F767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B8A926E3-2D49-4F23-9420-EE6984CBC1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AAF-EB49-98C3-3921761F767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01996A51-AD99-4CBC-B04D-57FEFA1BE1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AAF-EB49-98C3-3921761F767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D518A236-F3C5-469F-991B-4D53618F69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AAF-EB49-98C3-3921761F767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FC01F2AA-547C-479A-AF2A-E6FC4ABADE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AAF-EB49-98C3-3921761F767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A308F0C6-4DD5-4B5B-B5F7-C6AC7D8DB2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AAF-EB49-98C3-3921761F767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572E80C4-059E-4771-8E59-1B96A4DC2A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AAF-EB49-98C3-3921761F7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'Report KPI per social media'!$B$43:$B$94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'Report KPI per social media'!$O$43:$O$94</c:f>
              <c:numCache>
                <c:formatCode>_("$"* #,##0_);_("$"* \(#,##0\);_("$"* "-"??_);_(@_)</c:formatCode>
                <c:ptCount val="52"/>
                <c:pt idx="0">
                  <c:v>2584.5789473684213</c:v>
                </c:pt>
                <c:pt idx="1">
                  <c:v>1971.35</c:v>
                </c:pt>
                <c:pt idx="2">
                  <c:v>2483.3157894736842</c:v>
                </c:pt>
                <c:pt idx="3">
                  <c:v>2124.2857142857142</c:v>
                </c:pt>
                <c:pt idx="4">
                  <c:v>3058.8666666666668</c:v>
                </c:pt>
                <c:pt idx="5">
                  <c:v>2103.7727272727275</c:v>
                </c:pt>
                <c:pt idx="6">
                  <c:v>2834.1176470588234</c:v>
                </c:pt>
                <c:pt idx="7">
                  <c:v>2551.3076923076924</c:v>
                </c:pt>
                <c:pt idx="8">
                  <c:v>1207.090909090909</c:v>
                </c:pt>
                <c:pt idx="9">
                  <c:v>3368.1764705882351</c:v>
                </c:pt>
                <c:pt idx="10">
                  <c:v>1557.3684210526317</c:v>
                </c:pt>
                <c:pt idx="11">
                  <c:v>2235.4285714285716</c:v>
                </c:pt>
                <c:pt idx="12">
                  <c:v>2643.0625</c:v>
                </c:pt>
                <c:pt idx="13">
                  <c:v>3243.6470588235293</c:v>
                </c:pt>
                <c:pt idx="14">
                  <c:v>1290.8636363636363</c:v>
                </c:pt>
                <c:pt idx="15">
                  <c:v>1826.3888888888889</c:v>
                </c:pt>
                <c:pt idx="16">
                  <c:v>2497</c:v>
                </c:pt>
                <c:pt idx="17">
                  <c:v>1971.5263157894738</c:v>
                </c:pt>
                <c:pt idx="18">
                  <c:v>2560.7692307692309</c:v>
                </c:pt>
                <c:pt idx="19">
                  <c:v>2530.6</c:v>
                </c:pt>
                <c:pt idx="20">
                  <c:v>2399.7894736842104</c:v>
                </c:pt>
                <c:pt idx="21">
                  <c:v>2162</c:v>
                </c:pt>
                <c:pt idx="22">
                  <c:v>1835.5238095238096</c:v>
                </c:pt>
                <c:pt idx="23">
                  <c:v>1954.8571428571429</c:v>
                </c:pt>
                <c:pt idx="24">
                  <c:v>3134.3846153846152</c:v>
                </c:pt>
                <c:pt idx="25">
                  <c:v>1567.4</c:v>
                </c:pt>
                <c:pt idx="26">
                  <c:v>2507.125</c:v>
                </c:pt>
                <c:pt idx="27">
                  <c:v>1662</c:v>
                </c:pt>
                <c:pt idx="28">
                  <c:v>1917.875</c:v>
                </c:pt>
                <c:pt idx="29">
                  <c:v>1966.15</c:v>
                </c:pt>
                <c:pt idx="30">
                  <c:v>3112.5333333333333</c:v>
                </c:pt>
                <c:pt idx="31">
                  <c:v>2393.1363636363635</c:v>
                </c:pt>
                <c:pt idx="32">
                  <c:v>2590.7647058823532</c:v>
                </c:pt>
                <c:pt idx="33">
                  <c:v>3640</c:v>
                </c:pt>
                <c:pt idx="34">
                  <c:v>2101.7272727272725</c:v>
                </c:pt>
                <c:pt idx="35">
                  <c:v>1903.4117647058824</c:v>
                </c:pt>
                <c:pt idx="36">
                  <c:v>2266.3157894736842</c:v>
                </c:pt>
                <c:pt idx="37">
                  <c:v>2913.7142857142858</c:v>
                </c:pt>
                <c:pt idx="38">
                  <c:v>2721</c:v>
                </c:pt>
                <c:pt idx="39">
                  <c:v>1963.2941176470588</c:v>
                </c:pt>
                <c:pt idx="40">
                  <c:v>1594.8636363636363</c:v>
                </c:pt>
                <c:pt idx="41">
                  <c:v>1760.5555555555557</c:v>
                </c:pt>
                <c:pt idx="42">
                  <c:v>3029.5294117647059</c:v>
                </c:pt>
                <c:pt idx="43">
                  <c:v>1452</c:v>
                </c:pt>
                <c:pt idx="44">
                  <c:v>2835.0769230769229</c:v>
                </c:pt>
                <c:pt idx="45">
                  <c:v>1467.15</c:v>
                </c:pt>
                <c:pt idx="46">
                  <c:v>2509.3157894736842</c:v>
                </c:pt>
                <c:pt idx="47">
                  <c:v>2423.0500000000002</c:v>
                </c:pt>
                <c:pt idx="48">
                  <c:v>2044.9047619047619</c:v>
                </c:pt>
                <c:pt idx="49">
                  <c:v>2378.0952380952381</c:v>
                </c:pt>
                <c:pt idx="50">
                  <c:v>3799.7692307692309</c:v>
                </c:pt>
                <c:pt idx="51">
                  <c:v>3297.5294117647059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'Report KPI per social media'!$O$43:$O$94</c15:f>
                <c15:dlblRangeCache>
                  <c:ptCount val="52"/>
                  <c:pt idx="0">
                    <c:v> $2,585 </c:v>
                  </c:pt>
                  <c:pt idx="1">
                    <c:v> $1,971 </c:v>
                  </c:pt>
                  <c:pt idx="2">
                    <c:v> $2,483 </c:v>
                  </c:pt>
                  <c:pt idx="3">
                    <c:v> $2,124 </c:v>
                  </c:pt>
                  <c:pt idx="4">
                    <c:v> $3,059 </c:v>
                  </c:pt>
                  <c:pt idx="5">
                    <c:v> $2,104 </c:v>
                  </c:pt>
                  <c:pt idx="6">
                    <c:v> $2,834 </c:v>
                  </c:pt>
                  <c:pt idx="7">
                    <c:v> $2,551 </c:v>
                  </c:pt>
                  <c:pt idx="8">
                    <c:v> $1,207 </c:v>
                  </c:pt>
                  <c:pt idx="9">
                    <c:v> $3,368 </c:v>
                  </c:pt>
                  <c:pt idx="10">
                    <c:v> $1,557 </c:v>
                  </c:pt>
                  <c:pt idx="11">
                    <c:v> $2,235 </c:v>
                  </c:pt>
                  <c:pt idx="12">
                    <c:v> $2,643 </c:v>
                  </c:pt>
                  <c:pt idx="13">
                    <c:v> $3,244 </c:v>
                  </c:pt>
                  <c:pt idx="14">
                    <c:v> $1,291 </c:v>
                  </c:pt>
                  <c:pt idx="15">
                    <c:v> $1,826 </c:v>
                  </c:pt>
                  <c:pt idx="16">
                    <c:v> $2,497 </c:v>
                  </c:pt>
                  <c:pt idx="17">
                    <c:v> $1,972 </c:v>
                  </c:pt>
                  <c:pt idx="18">
                    <c:v> $2,561 </c:v>
                  </c:pt>
                  <c:pt idx="19">
                    <c:v> $2,531 </c:v>
                  </c:pt>
                  <c:pt idx="20">
                    <c:v> $2,400 </c:v>
                  </c:pt>
                  <c:pt idx="21">
                    <c:v> $2,162 </c:v>
                  </c:pt>
                  <c:pt idx="22">
                    <c:v> $1,836 </c:v>
                  </c:pt>
                  <c:pt idx="23">
                    <c:v> $1,955 </c:v>
                  </c:pt>
                  <c:pt idx="24">
                    <c:v> $3,134 </c:v>
                  </c:pt>
                  <c:pt idx="25">
                    <c:v> $1,567 </c:v>
                  </c:pt>
                  <c:pt idx="26">
                    <c:v> $2,507 </c:v>
                  </c:pt>
                  <c:pt idx="27">
                    <c:v> $1,662 </c:v>
                  </c:pt>
                  <c:pt idx="28">
                    <c:v> $1,918 </c:v>
                  </c:pt>
                  <c:pt idx="29">
                    <c:v> $1,966 </c:v>
                  </c:pt>
                  <c:pt idx="30">
                    <c:v> $3,113 </c:v>
                  </c:pt>
                  <c:pt idx="31">
                    <c:v> $2,393 </c:v>
                  </c:pt>
                  <c:pt idx="32">
                    <c:v> $2,591 </c:v>
                  </c:pt>
                  <c:pt idx="33">
                    <c:v> $3,640 </c:v>
                  </c:pt>
                  <c:pt idx="34">
                    <c:v> $2,102 </c:v>
                  </c:pt>
                  <c:pt idx="35">
                    <c:v> $1,903 </c:v>
                  </c:pt>
                  <c:pt idx="36">
                    <c:v> $2,266 </c:v>
                  </c:pt>
                  <c:pt idx="37">
                    <c:v> $2,914 </c:v>
                  </c:pt>
                  <c:pt idx="38">
                    <c:v> $2,721 </c:v>
                  </c:pt>
                  <c:pt idx="39">
                    <c:v> $1,963 </c:v>
                  </c:pt>
                  <c:pt idx="40">
                    <c:v> $1,595 </c:v>
                  </c:pt>
                  <c:pt idx="41">
                    <c:v> $1,761 </c:v>
                  </c:pt>
                  <c:pt idx="42">
                    <c:v> $3,030 </c:v>
                  </c:pt>
                  <c:pt idx="43">
                    <c:v> $1,452 </c:v>
                  </c:pt>
                  <c:pt idx="44">
                    <c:v> $2,835 </c:v>
                  </c:pt>
                  <c:pt idx="45">
                    <c:v> $1,467 </c:v>
                  </c:pt>
                  <c:pt idx="46">
                    <c:v> $2,509 </c:v>
                  </c:pt>
                  <c:pt idx="47">
                    <c:v> $2,423 </c:v>
                  </c:pt>
                  <c:pt idx="48">
                    <c:v> $2,045 </c:v>
                  </c:pt>
                  <c:pt idx="49">
                    <c:v> $2,378 </c:v>
                  </c:pt>
                  <c:pt idx="50">
                    <c:v> $3,800 </c:v>
                  </c:pt>
                  <c:pt idx="51">
                    <c:v> $3,298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D23-3D4B-B9AB-AC9187BB9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'Report KPI per social media'!$D$42</c:f>
              <c:strCache>
                <c:ptCount val="1"/>
                <c:pt idx="0">
                  <c:v>Spesa marketing</c:v>
                </c:pt>
              </c:strCache>
            </c:strRef>
          </c:tx>
          <c:spPr>
            <a:solidFill>
              <a:srgbClr val="51D4D3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B37720E-A34F-4D9C-A977-2E43A48F18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D0E-4048-BA85-D917006500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6E76E65-83EC-4BE5-8E20-D9B35BAFDC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0E-4048-BA85-D917006500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20C6CDD-BDB8-4978-9ADD-7CB0707824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0E-4048-BA85-D917006500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210DEE-73B2-4237-875D-1798079C1F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D0E-4048-BA85-D917006500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EB1E76D-B825-403E-AB0C-876B7C537B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D0E-4048-BA85-D917006500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8B3A9BD-BEB8-4FDB-A561-0B909DF481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0E-4048-BA85-D917006500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EF3B716-946F-47BD-9597-19440E95DB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D0E-4048-BA85-D9170065001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5D32279-E2D1-4211-922E-0A0C9AD7B4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D0E-4048-BA85-D9170065001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0E79A0E-0220-4CC1-A034-75FD2CCF9A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0E-4048-BA85-D9170065001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17A971B-21A0-4C00-BDB7-0C25D4FF1F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0E-4048-BA85-D9170065001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49F8959-0363-4BD1-BE44-610045F196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D0E-4048-BA85-D9170065001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88465A6-BE06-470F-AA0D-9C1FC55FBD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D0E-4048-BA85-D9170065001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AA9BD92-E6D1-4A6C-89FF-287DCAA523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D0E-4048-BA85-D9170065001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337E3AA-E2A1-40A1-A388-EC0A4318E5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D0E-4048-BA85-D9170065001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CD0733B-14CE-4908-AE2B-7F648ACE79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D0E-4048-BA85-D9170065001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19B0ED0-7EE9-4882-B1B7-EE71D1CE78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D0E-4048-BA85-D9170065001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7CD4B75-1675-4A11-8509-5860411B84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D0E-4048-BA85-D9170065001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E87AA9E-466E-4EFA-9AE7-96B4A6FC58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D0E-4048-BA85-D9170065001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25A8873-05CE-4252-A093-B9614575B5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D0E-4048-BA85-D9170065001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C2FF24F-65E6-45F1-BD45-4CE8189D1F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D0E-4048-BA85-D9170065001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A555875-8ADD-4DD3-AE59-E50C52C992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D0E-4048-BA85-D9170065001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9349C9C-EFBA-40EA-9D5C-828C8A9657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D0E-4048-BA85-D9170065001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EDC4758A-DE60-4F8F-825B-F7712841E7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D0E-4048-BA85-D9170065001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6BD73A8-C072-4A80-9FAD-A7E6BC509F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D0E-4048-BA85-D9170065001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9620ADC-6562-43D9-A1F5-757617BC30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D0E-4048-BA85-D9170065001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791EBBAA-C5E6-41C4-B100-B574081DFA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D0E-4048-BA85-D9170065001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ABDED66-20AF-4AE7-AAC6-CD74CB77B2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D0E-4048-BA85-D9170065001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797F6CD4-9ACA-4C3A-973A-F7A1853974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D0E-4048-BA85-D9170065001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50183B60-6521-4FD4-9131-0DF586F275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D0E-4048-BA85-D9170065001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55A97ADC-975A-4F95-A6C9-CBBC40934E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D0E-4048-BA85-D9170065001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EDD4680-2424-4B26-8C0A-4FBEF68220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D0E-4048-BA85-D9170065001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0A2AD5D7-2674-4D15-A490-D6A02E35DC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D0E-4048-BA85-D9170065001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051B896-125F-4C28-B8F8-A7E37103C5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D0E-4048-BA85-D9170065001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CBEEA40-5297-43BD-9DEF-4B6F9DBF8B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D0E-4048-BA85-D9170065001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504AEC34-A48F-47F3-BDC8-DFF2DF2629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D0E-4048-BA85-D9170065001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71885AC5-8056-430B-958B-FF073A9413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D0E-4048-BA85-D9170065001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34C4C4C7-225A-4574-B50F-B5410C6606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D0E-4048-BA85-D9170065001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A3F6BC6-C37C-4ADC-834D-A69C74B727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D0E-4048-BA85-D9170065001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0A19EA88-5BA5-4335-B2ED-738F107193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D0E-4048-BA85-D9170065001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4C1F826-D273-4157-A427-AE7DE9F287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D0E-4048-BA85-D9170065001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FAEB530E-05DA-4FF0-80D3-97F009AA68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D0E-4048-BA85-D9170065001E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1C9736F0-CE05-4E5D-9106-E759C9A743A0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D0E-4048-BA85-D9170065001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2318A03F-F8F3-4EAE-9C25-E42B03FC91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D0E-4048-BA85-D9170065001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E89F742C-4D57-4329-AB65-44081316DE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D0E-4048-BA85-D9170065001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5A7BE566-3041-4FD8-81CC-23384D716E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D0E-4048-BA85-D9170065001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AC5186DC-AE8B-4004-A19C-9D6767C819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D0E-4048-BA85-D9170065001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A55246D9-2809-49E3-823E-5606A61BBE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D0E-4048-BA85-D9170065001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3C04E26A-2867-4421-B44E-85CD302F73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D0E-4048-BA85-D9170065001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752EAD81-5A60-438B-8D3C-B7631C410D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ED0E-4048-BA85-D9170065001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B28AE735-119B-4515-AE80-90735D1DC2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ED0E-4048-BA85-D9170065001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11468141-155C-4AB0-98A1-A090D1C456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ED0E-4048-BA85-D9170065001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E4F4730-7848-4E09-A1F4-CC7B355473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ED0E-4048-BA85-D91700650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'Report KPI per social media'!$B$43:$B$94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'Report KPI per social media'!$D$43:$D$94</c:f>
              <c:numCache>
                <c:formatCode>"$"#,##0</c:formatCode>
                <c:ptCount val="52"/>
                <c:pt idx="0">
                  <c:v>10867</c:v>
                </c:pt>
                <c:pt idx="1">
                  <c:v>14141</c:v>
                </c:pt>
                <c:pt idx="2">
                  <c:v>11662</c:v>
                </c:pt>
                <c:pt idx="3">
                  <c:v>8459</c:v>
                </c:pt>
                <c:pt idx="4">
                  <c:v>10329</c:v>
                </c:pt>
                <c:pt idx="5">
                  <c:v>6883</c:v>
                </c:pt>
                <c:pt idx="6">
                  <c:v>7623</c:v>
                </c:pt>
                <c:pt idx="7">
                  <c:v>10691</c:v>
                </c:pt>
                <c:pt idx="8">
                  <c:v>7554</c:v>
                </c:pt>
                <c:pt idx="9">
                  <c:v>7088</c:v>
                </c:pt>
                <c:pt idx="10">
                  <c:v>12962</c:v>
                </c:pt>
                <c:pt idx="11">
                  <c:v>9951</c:v>
                </c:pt>
                <c:pt idx="12">
                  <c:v>13255</c:v>
                </c:pt>
                <c:pt idx="13">
                  <c:v>8747</c:v>
                </c:pt>
                <c:pt idx="14">
                  <c:v>13577</c:v>
                </c:pt>
                <c:pt idx="15">
                  <c:v>8138</c:v>
                </c:pt>
                <c:pt idx="16">
                  <c:v>8350</c:v>
                </c:pt>
                <c:pt idx="17">
                  <c:v>13698</c:v>
                </c:pt>
                <c:pt idx="18">
                  <c:v>8494</c:v>
                </c:pt>
                <c:pt idx="19">
                  <c:v>12898</c:v>
                </c:pt>
                <c:pt idx="20">
                  <c:v>12129</c:v>
                </c:pt>
                <c:pt idx="21">
                  <c:v>9633</c:v>
                </c:pt>
                <c:pt idx="22">
                  <c:v>12892</c:v>
                </c:pt>
                <c:pt idx="23">
                  <c:v>7746</c:v>
                </c:pt>
                <c:pt idx="24">
                  <c:v>12866</c:v>
                </c:pt>
                <c:pt idx="25">
                  <c:v>8883</c:v>
                </c:pt>
                <c:pt idx="26">
                  <c:v>14117</c:v>
                </c:pt>
                <c:pt idx="27">
                  <c:v>11336</c:v>
                </c:pt>
                <c:pt idx="28">
                  <c:v>6854</c:v>
                </c:pt>
                <c:pt idx="29">
                  <c:v>9616</c:v>
                </c:pt>
                <c:pt idx="30">
                  <c:v>9072</c:v>
                </c:pt>
                <c:pt idx="31">
                  <c:v>10168</c:v>
                </c:pt>
                <c:pt idx="32">
                  <c:v>8780</c:v>
                </c:pt>
                <c:pt idx="33">
                  <c:v>7131</c:v>
                </c:pt>
                <c:pt idx="34">
                  <c:v>11629</c:v>
                </c:pt>
                <c:pt idx="35">
                  <c:v>13260</c:v>
                </c:pt>
                <c:pt idx="36">
                  <c:v>8528</c:v>
                </c:pt>
                <c:pt idx="37">
                  <c:v>11212</c:v>
                </c:pt>
                <c:pt idx="38">
                  <c:v>13868</c:v>
                </c:pt>
                <c:pt idx="39">
                  <c:v>14027</c:v>
                </c:pt>
                <c:pt idx="40">
                  <c:v>8039</c:v>
                </c:pt>
                <c:pt idx="41">
                  <c:v>8257</c:v>
                </c:pt>
                <c:pt idx="42">
                  <c:v>11435</c:v>
                </c:pt>
                <c:pt idx="43">
                  <c:v>10663</c:v>
                </c:pt>
                <c:pt idx="44">
                  <c:v>13750</c:v>
                </c:pt>
                <c:pt idx="45">
                  <c:v>12668</c:v>
                </c:pt>
                <c:pt idx="46">
                  <c:v>12186</c:v>
                </c:pt>
                <c:pt idx="47">
                  <c:v>7469</c:v>
                </c:pt>
                <c:pt idx="48">
                  <c:v>13387</c:v>
                </c:pt>
                <c:pt idx="49">
                  <c:v>13705</c:v>
                </c:pt>
                <c:pt idx="50">
                  <c:v>10114</c:v>
                </c:pt>
                <c:pt idx="51">
                  <c:v>14238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'Report KPI per social media'!$D$43:$D$94</c15:f>
                <c15:dlblRangeCache>
                  <c:ptCount val="52"/>
                  <c:pt idx="0">
                    <c:v>$10,867</c:v>
                  </c:pt>
                  <c:pt idx="1">
                    <c:v>$14,141</c:v>
                  </c:pt>
                  <c:pt idx="2">
                    <c:v>$11,662</c:v>
                  </c:pt>
                  <c:pt idx="3">
                    <c:v>$8,459</c:v>
                  </c:pt>
                  <c:pt idx="4">
                    <c:v>$10,329</c:v>
                  </c:pt>
                  <c:pt idx="5">
                    <c:v>$6,883</c:v>
                  </c:pt>
                  <c:pt idx="6">
                    <c:v>$7,623</c:v>
                  </c:pt>
                  <c:pt idx="7">
                    <c:v>$10,691</c:v>
                  </c:pt>
                  <c:pt idx="8">
                    <c:v>$7,554</c:v>
                  </c:pt>
                  <c:pt idx="9">
                    <c:v>$7,088</c:v>
                  </c:pt>
                  <c:pt idx="10">
                    <c:v>$12,962</c:v>
                  </c:pt>
                  <c:pt idx="11">
                    <c:v>$9,951</c:v>
                  </c:pt>
                  <c:pt idx="12">
                    <c:v>$13,255</c:v>
                  </c:pt>
                  <c:pt idx="13">
                    <c:v>$8,747</c:v>
                  </c:pt>
                  <c:pt idx="14">
                    <c:v>$13,577</c:v>
                  </c:pt>
                  <c:pt idx="15">
                    <c:v>$8,138</c:v>
                  </c:pt>
                  <c:pt idx="16">
                    <c:v>$8,350</c:v>
                  </c:pt>
                  <c:pt idx="17">
                    <c:v>$13,698</c:v>
                  </c:pt>
                  <c:pt idx="18">
                    <c:v>$8,494</c:v>
                  </c:pt>
                  <c:pt idx="19">
                    <c:v>$12,898</c:v>
                  </c:pt>
                  <c:pt idx="20">
                    <c:v>$12,129</c:v>
                  </c:pt>
                  <c:pt idx="21">
                    <c:v>$9,633</c:v>
                  </c:pt>
                  <c:pt idx="22">
                    <c:v>$12,892</c:v>
                  </c:pt>
                  <c:pt idx="23">
                    <c:v>$7,746</c:v>
                  </c:pt>
                  <c:pt idx="24">
                    <c:v>$12,866</c:v>
                  </c:pt>
                  <c:pt idx="25">
                    <c:v>$8,883</c:v>
                  </c:pt>
                  <c:pt idx="26">
                    <c:v>$14,117</c:v>
                  </c:pt>
                  <c:pt idx="27">
                    <c:v>$11,336</c:v>
                  </c:pt>
                  <c:pt idx="28">
                    <c:v>$6,854</c:v>
                  </c:pt>
                  <c:pt idx="29">
                    <c:v>$9,616</c:v>
                  </c:pt>
                  <c:pt idx="30">
                    <c:v>$9,072</c:v>
                  </c:pt>
                  <c:pt idx="31">
                    <c:v>$10,168</c:v>
                  </c:pt>
                  <c:pt idx="32">
                    <c:v>$8,780</c:v>
                  </c:pt>
                  <c:pt idx="33">
                    <c:v>$7,131</c:v>
                  </c:pt>
                  <c:pt idx="34">
                    <c:v>$11,629</c:v>
                  </c:pt>
                  <c:pt idx="35">
                    <c:v>$13,260</c:v>
                  </c:pt>
                  <c:pt idx="36">
                    <c:v>$8,528</c:v>
                  </c:pt>
                  <c:pt idx="37">
                    <c:v>$11,212</c:v>
                  </c:pt>
                  <c:pt idx="38">
                    <c:v>$13,868</c:v>
                  </c:pt>
                  <c:pt idx="39">
                    <c:v>$14,027</c:v>
                  </c:pt>
                  <c:pt idx="40">
                    <c:v>$8,039</c:v>
                  </c:pt>
                  <c:pt idx="41">
                    <c:v>$8,257</c:v>
                  </c:pt>
                  <c:pt idx="42">
                    <c:v>$11,435</c:v>
                  </c:pt>
                  <c:pt idx="43">
                    <c:v>$10,663</c:v>
                  </c:pt>
                  <c:pt idx="44">
                    <c:v>$13,750</c:v>
                  </c:pt>
                  <c:pt idx="45">
                    <c:v>$12,668</c:v>
                  </c:pt>
                  <c:pt idx="46">
                    <c:v>$12,186</c:v>
                  </c:pt>
                  <c:pt idx="47">
                    <c:v>$7,469</c:v>
                  </c:pt>
                  <c:pt idx="48">
                    <c:v>$13,387</c:v>
                  </c:pt>
                  <c:pt idx="49">
                    <c:v>$13,705</c:v>
                  </c:pt>
                  <c:pt idx="50">
                    <c:v>$10,114</c:v>
                  </c:pt>
                  <c:pt idx="51">
                    <c:v>$14,238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ED0E-4048-BA85-D91700650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28177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'Report KPI per social media'!$C$103</c:f>
              <c:strCache>
                <c:ptCount val="1"/>
                <c:pt idx="0">
                  <c:v>Costo per acquisizione</c:v>
                </c:pt>
              </c:strCache>
            </c:strRef>
          </c:tx>
          <c:spPr>
            <a:pattFill prst="wdDnDiag">
              <a:fgClr>
                <a:schemeClr val="accent6">
                  <a:lumMod val="60000"/>
                  <a:lumOff val="40000"/>
                </a:schemeClr>
              </a:fgClr>
              <a:bgClr>
                <a:schemeClr val="accent6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B-9541-A23A-E066A80552DA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1B-9541-A23A-E066A80552D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B-9541-A23A-E066A80552D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1B-9541-A23A-E066A80552DA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B-9541-A23A-E066A80552DA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1B-9541-A23A-E066A80552D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91B-9541-A23A-E066A80552D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91B-9541-A23A-E066A80552D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91B-9541-A23A-E066A80552D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1B-9541-A23A-E066A80552D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1B-9541-A23A-E066A80552D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91B-9541-A23A-E066A8055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KPI per social media'!$B$104:$B$109</c:f>
              <c:strCache>
                <c:ptCount val="6"/>
                <c:pt idx="0">
                  <c:v>Piattaforma A</c:v>
                </c:pt>
                <c:pt idx="1">
                  <c:v>Piattaforma B</c:v>
                </c:pt>
                <c:pt idx="2">
                  <c:v>Piattaforma C</c:v>
                </c:pt>
                <c:pt idx="3">
                  <c:v>Piattaforma D</c:v>
                </c:pt>
                <c:pt idx="4">
                  <c:v>Piattaforma E</c:v>
                </c:pt>
                <c:pt idx="5">
                  <c:v>Altro</c:v>
                </c:pt>
              </c:strCache>
            </c:strRef>
          </c:cat>
          <c:val>
            <c:numRef>
              <c:f>'Report KPI per social media'!$C$104:$C$109</c:f>
              <c:numCache>
                <c:formatCode>"$"#,##0</c:formatCode>
                <c:ptCount val="6"/>
                <c:pt idx="0">
                  <c:v>451</c:v>
                </c:pt>
                <c:pt idx="1">
                  <c:v>711</c:v>
                </c:pt>
                <c:pt idx="2">
                  <c:v>615</c:v>
                </c:pt>
                <c:pt idx="3">
                  <c:v>475</c:v>
                </c:pt>
                <c:pt idx="4">
                  <c:v>585</c:v>
                </c:pt>
                <c:pt idx="5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B-9541-A23A-E066A805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'Report KPI per social media'!$D$103</c:f>
              <c:strCache>
                <c:ptCount val="1"/>
                <c:pt idx="0">
                  <c:v>Utile per acquisizione</c:v>
                </c:pt>
              </c:strCache>
            </c:strRef>
          </c:tx>
          <c:spPr>
            <a:pattFill prst="wdDnDiag">
              <a:fgClr>
                <a:schemeClr val="accent2">
                  <a:lumMod val="60000"/>
                  <a:lumOff val="40000"/>
                </a:schemeClr>
              </a:fgClr>
              <a:bgClr>
                <a:schemeClr val="accent2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3C-BE4D-939E-BF6260257035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3C-BE4D-939E-BF6260257035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3C-BE4D-939E-BF6260257035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3C-BE4D-939E-BF6260257035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33C-BE4D-939E-BF6260257035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33C-BE4D-939E-BF626025703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33C-BE4D-939E-BF62602570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33C-BE4D-939E-BF626025703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33C-BE4D-939E-BF626025703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33C-BE4D-939E-BF626025703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33C-BE4D-939E-BF626025703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33C-BE4D-939E-BF6260257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KPI per social media'!$B$104:$B$109</c:f>
              <c:strCache>
                <c:ptCount val="6"/>
                <c:pt idx="0">
                  <c:v>Piattaforma A</c:v>
                </c:pt>
                <c:pt idx="1">
                  <c:v>Piattaforma B</c:v>
                </c:pt>
                <c:pt idx="2">
                  <c:v>Piattaforma C</c:v>
                </c:pt>
                <c:pt idx="3">
                  <c:v>Piattaforma D</c:v>
                </c:pt>
                <c:pt idx="4">
                  <c:v>Piattaforma E</c:v>
                </c:pt>
                <c:pt idx="5">
                  <c:v>Altro</c:v>
                </c:pt>
              </c:strCache>
            </c:strRef>
          </c:cat>
          <c:val>
            <c:numRef>
              <c:f>'Report KPI per social media'!$D$104:$D$109</c:f>
              <c:numCache>
                <c:formatCode>"$"#,##0</c:formatCode>
                <c:ptCount val="6"/>
                <c:pt idx="0">
                  <c:v>813</c:v>
                </c:pt>
                <c:pt idx="1">
                  <c:v>2541</c:v>
                </c:pt>
                <c:pt idx="2">
                  <c:v>3577</c:v>
                </c:pt>
                <c:pt idx="3">
                  <c:v>1240</c:v>
                </c:pt>
                <c:pt idx="4">
                  <c:v>3100</c:v>
                </c:pt>
                <c:pt idx="5">
                  <c:v>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3C-BE4D-939E-BF626025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'VUOTO - Report KPI per social m'!$O$42</c:f>
              <c:strCache>
                <c:ptCount val="1"/>
                <c:pt idx="0">
                  <c:v>Entrata per acquisizione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6A3D34B-3B40-4352-B8AC-27791CA235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364-1C48-BCE3-785BB0C778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FBD5FD0-7067-4280-8CC8-FDF4C6D788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364-1C48-BCE3-785BB0C778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01497E6-7724-40F7-9C5D-617E1A17A3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364-1C48-BCE3-785BB0C778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0B9FDD2-8DD5-467C-94F5-8C325BCC39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364-1C48-BCE3-785BB0C778F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2311A15-65C8-4956-A448-33D39F1B6A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364-1C48-BCE3-785BB0C778F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30EADFB-E887-4807-BBAC-9EB8DFEF50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364-1C48-BCE3-785BB0C778F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736481B-20AB-4198-8EBA-8B6AC570F5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364-1C48-BCE3-785BB0C778F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15E8412-DFD4-4F55-BF54-872BF259CD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364-1C48-BCE3-785BB0C778F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C4A15B4-0425-4AF6-BBFF-030DDEF5EE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364-1C48-BCE3-785BB0C778F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8630D5C-D552-4960-974A-D1A87D668C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364-1C48-BCE3-785BB0C778F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BD868CE-CE41-4E1C-B892-49585AA76B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364-1C48-BCE3-785BB0C778F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2F76447-9607-4D66-B8B4-2889AA3273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364-1C48-BCE3-785BB0C778F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BC51A91-3809-4003-8062-55AED7D60F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364-1C48-BCE3-785BB0C778F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8EBA92C-42BE-41A1-A2B5-8E82381E7D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364-1C48-BCE3-785BB0C778F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FBFC7E7-4138-4306-9BFA-2D92F4DB05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364-1C48-BCE3-785BB0C778F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51AD76A-A59C-483C-9AF6-BD08606144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364-1C48-BCE3-785BB0C778F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0FBDB60-EDB9-4DD0-A3D9-1D53B1487F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364-1C48-BCE3-785BB0C778F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7B2DD67-6724-4277-9C32-4274FC5E10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364-1C48-BCE3-785BB0C778F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B96DF37-2CC5-4C45-BA63-B6C9C5705A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364-1C48-BCE3-785BB0C778F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7B417BF-0668-4DFB-A94A-51C25D3754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364-1C48-BCE3-785BB0C778F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9D7C7CA-EA97-4373-A500-49FA432D37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364-1C48-BCE3-785BB0C778F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D9BAC07-B0B4-4222-B42F-054F1DAEE7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364-1C48-BCE3-785BB0C778F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AEEF951-E10D-4CF9-96EB-27B808D080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364-1C48-BCE3-785BB0C778F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F2E1213-736F-4684-9435-243B9C1A0F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364-1C48-BCE3-785BB0C778F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FA15638-0131-4AF6-AD2F-26B0221D1C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364-1C48-BCE3-785BB0C778F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5B0D5E0E-7C7C-4527-8FB4-657F80F764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364-1C48-BCE3-785BB0C778F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9FFEB5F5-C903-40A2-AE56-94F92B2A2B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364-1C48-BCE3-785BB0C778F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F808999-1E70-4C2E-8158-81BC8E4CF0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364-1C48-BCE3-785BB0C778F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5BBED11A-FBF5-4E6E-98F5-9BD427B49C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364-1C48-BCE3-785BB0C778F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02E8FB5-997B-4129-ABC6-58D3D66D61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364-1C48-BCE3-785BB0C778F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2BE40A20-01E6-4910-B318-ED773DEF9C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364-1C48-BCE3-785BB0C778F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17212E7-5CA3-4A62-B92F-43E1EA06C1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364-1C48-BCE3-785BB0C778F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9369A7C-900D-4A0F-960A-207DF048AA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364-1C48-BCE3-785BB0C778FA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E618B56-ED15-4D1F-BE10-D377D9C607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364-1C48-BCE3-785BB0C778FA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17F0E8C5-E127-44AD-9941-54EC6DAD2F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364-1C48-BCE3-785BB0C778FA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A7676A55-103B-4260-82E8-E2A697BBB8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364-1C48-BCE3-785BB0C778FA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9CF05C2E-2CB4-4DEC-ADA0-982FA6D1B0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364-1C48-BCE3-785BB0C778FA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938A64C-CC2B-4F9E-8EA8-6C9B5FD21B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364-1C48-BCE3-785BB0C778FA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5CF0CF11-EFA5-401A-926F-3CD252982D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364-1C48-BCE3-785BB0C778FA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308CEFE6-988F-4E99-B8F4-7AB4A43664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364-1C48-BCE3-785BB0C778FA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09706AA4-62F1-4A38-8097-9BFD90EAA5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364-1C48-BCE3-785BB0C778FA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7188F248-3005-489A-B2D4-94F2792EA42B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364-1C48-BCE3-785BB0C778FA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CACF985D-1546-47EE-A14F-72D05E29E5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364-1C48-BCE3-785BB0C778FA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69856134-BEF3-4516-BBBC-E54A8FFEB3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364-1C48-BCE3-785BB0C778FA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A0048609-48A4-45FE-8104-6305490A51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364-1C48-BCE3-785BB0C778FA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7CC8AAAF-748C-41C5-8716-F42088DC67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364-1C48-BCE3-785BB0C778FA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99023087-62CD-4232-B92F-774120C308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364-1C48-BCE3-785BB0C778FA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7517E0EC-265A-45FC-A253-9DBBF07A75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364-1C48-BCE3-785BB0C778FA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6F4F8C93-B6CD-4D8C-A14B-51741BFC88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364-1C48-BCE3-785BB0C778FA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8E773685-BC14-41D3-A40D-241B2C7DA1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364-1C48-BCE3-785BB0C778FA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D6C6F51B-A96B-453F-9962-4026744BB0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364-1C48-BCE3-785BB0C778FA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C217125-C33C-4586-AB15-96A45779E1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8364-1C48-BCE3-785BB0C77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'VUOTO - Report KPI per social m'!$B$43:$B$94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'VUOTO - Report KPI per social m'!$O$43:$O$94</c:f>
              <c:numCache>
                <c:formatCode>_("$"* #,##0_);_("$"* \(#,##0\);_("$"* "-"??_);_(@_)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'VUOTO - Report KPI per social m'!$O$43:$O$94</c15:f>
                <c15:dlblRangeCache>
                  <c:ptCount val="52"/>
                  <c:pt idx="0">
                    <c:v>  </c:v>
                  </c:pt>
                  <c:pt idx="1">
                    <c:v>  </c:v>
                  </c:pt>
                  <c:pt idx="2">
                    <c:v>  </c:v>
                  </c:pt>
                  <c:pt idx="3">
                    <c:v>  </c:v>
                  </c:pt>
                  <c:pt idx="4">
                    <c:v>  </c:v>
                  </c:pt>
                  <c:pt idx="5">
                    <c:v>  </c:v>
                  </c:pt>
                  <c:pt idx="6">
                    <c:v>  </c:v>
                  </c:pt>
                  <c:pt idx="7">
                    <c:v>  </c:v>
                  </c:pt>
                  <c:pt idx="8">
                    <c:v>  </c:v>
                  </c:pt>
                  <c:pt idx="9">
                    <c:v>  </c:v>
                  </c:pt>
                  <c:pt idx="10">
                    <c:v>  </c:v>
                  </c:pt>
                  <c:pt idx="11">
                    <c:v>  </c:v>
                  </c:pt>
                  <c:pt idx="12">
                    <c:v>  </c:v>
                  </c:pt>
                  <c:pt idx="13">
                    <c:v>  </c:v>
                  </c:pt>
                  <c:pt idx="14">
                    <c:v>  </c:v>
                  </c:pt>
                  <c:pt idx="15">
                    <c:v>  </c:v>
                  </c:pt>
                  <c:pt idx="16">
                    <c:v>  </c:v>
                  </c:pt>
                  <c:pt idx="17">
                    <c:v>  </c:v>
                  </c:pt>
                  <c:pt idx="18">
                    <c:v>  </c:v>
                  </c:pt>
                  <c:pt idx="19">
                    <c:v>  </c:v>
                  </c:pt>
                  <c:pt idx="20">
                    <c:v>  </c:v>
                  </c:pt>
                  <c:pt idx="21">
                    <c:v>  </c:v>
                  </c:pt>
                  <c:pt idx="22">
                    <c:v>  </c:v>
                  </c:pt>
                  <c:pt idx="23">
                    <c:v>  </c:v>
                  </c:pt>
                  <c:pt idx="24">
                    <c:v>  </c:v>
                  </c:pt>
                  <c:pt idx="25">
                    <c:v>  </c:v>
                  </c:pt>
                  <c:pt idx="26">
                    <c:v>  </c:v>
                  </c:pt>
                  <c:pt idx="27">
                    <c:v>  </c:v>
                  </c:pt>
                  <c:pt idx="28">
                    <c:v>  </c:v>
                  </c:pt>
                  <c:pt idx="29">
                    <c:v>  </c:v>
                  </c:pt>
                  <c:pt idx="30">
                    <c:v>  </c:v>
                  </c:pt>
                  <c:pt idx="31">
                    <c:v>  </c:v>
                  </c:pt>
                  <c:pt idx="32">
                    <c:v>  </c:v>
                  </c:pt>
                  <c:pt idx="33">
                    <c:v>  </c:v>
                  </c:pt>
                  <c:pt idx="34">
                    <c:v>  </c:v>
                  </c:pt>
                  <c:pt idx="35">
                    <c:v>  </c:v>
                  </c:pt>
                  <c:pt idx="36">
                    <c:v>  </c:v>
                  </c:pt>
                  <c:pt idx="37">
                    <c:v>  </c:v>
                  </c:pt>
                  <c:pt idx="38">
                    <c:v>  </c:v>
                  </c:pt>
                  <c:pt idx="39">
                    <c:v>  </c:v>
                  </c:pt>
                  <c:pt idx="40">
                    <c:v>  </c:v>
                  </c:pt>
                  <c:pt idx="41">
                    <c:v>  </c:v>
                  </c:pt>
                  <c:pt idx="42">
                    <c:v>  </c:v>
                  </c:pt>
                  <c:pt idx="43">
                    <c:v>  </c:v>
                  </c:pt>
                  <c:pt idx="44">
                    <c:v>  </c:v>
                  </c:pt>
                  <c:pt idx="45">
                    <c:v>  </c:v>
                  </c:pt>
                  <c:pt idx="46">
                    <c:v>  </c:v>
                  </c:pt>
                  <c:pt idx="47">
                    <c:v>  </c:v>
                  </c:pt>
                  <c:pt idx="48">
                    <c:v>  </c:v>
                  </c:pt>
                  <c:pt idx="49">
                    <c:v>  </c:v>
                  </c:pt>
                  <c:pt idx="50">
                    <c:v>  </c:v>
                  </c:pt>
                  <c:pt idx="51">
                    <c:v>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8364-1C48-BCE3-785BB0C7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'VUOTO - Report KPI per social m'!$D$42</c:f>
              <c:strCache>
                <c:ptCount val="1"/>
                <c:pt idx="0">
                  <c:v>Spesa marketing</c:v>
                </c:pt>
              </c:strCache>
            </c:strRef>
          </c:tx>
          <c:spPr>
            <a:solidFill>
              <a:srgbClr val="51D4D3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866FF1B-718C-42A5-8F99-6E877C0356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F6B-8140-8DEB-F03F2FB778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D87C401-09F2-4C12-ACC6-DA17B0B325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F6B-8140-8DEB-F03F2FB7786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21E64F2-CED2-481B-AD17-B3A00980AA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F6B-8140-8DEB-F03F2FB778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1DA6E54-79C2-4C51-9A3A-27F90C8057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F6B-8140-8DEB-F03F2FB7786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19AFB34-4F8C-4C9E-AEE8-82D56DB1D5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F6B-8140-8DEB-F03F2FB7786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52BD020-A618-4A7B-9973-69F70DFEEA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F6B-8140-8DEB-F03F2FB7786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59D37A9-6A77-4E88-BA85-BA6EB5C105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F6B-8140-8DEB-F03F2FB7786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1B0A3C3-B404-4DF9-9F5C-DBB13D4A29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F6B-8140-8DEB-F03F2FB7786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CD7352F-505A-4097-9F0B-A603B2DA9D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F6B-8140-8DEB-F03F2FB7786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2C25B15-A599-4C24-BE22-DF3BC436ED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F6B-8140-8DEB-F03F2FB7786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768253E-86B7-48B2-8853-8939449F00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F6B-8140-8DEB-F03F2FB7786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DE564D5-F302-4D14-8FB4-C0BB751C62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F6B-8140-8DEB-F03F2FB7786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DFAF5C5-7D93-46DC-8AB6-30F5483AB9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F6B-8140-8DEB-F03F2FB7786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466F92F-5CBA-428B-AC10-634FD8F2E5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F6B-8140-8DEB-F03F2FB7786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1B75009-4529-4ADE-A327-CB2BE38013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F6B-8140-8DEB-F03F2FB7786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1E93A5A-76CF-4524-984C-959150B6A7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F6B-8140-8DEB-F03F2FB7786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47B13F2-D1E7-4DBB-AFAD-7A70746D76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F6B-8140-8DEB-F03F2FB7786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7E0ECB0-96E5-4857-8A6E-774DD53136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F6B-8140-8DEB-F03F2FB7786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5A07128-5451-4E9E-B94C-D32757C4D9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F6B-8140-8DEB-F03F2FB7786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20745BC-77F6-4716-9657-69AF29F1E3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F6B-8140-8DEB-F03F2FB7786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8DAE9FF-10BD-4527-8408-F051526CB0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F6B-8140-8DEB-F03F2FB7786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F851DF15-FEF5-4BE5-A994-EA2FC119B3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F6B-8140-8DEB-F03F2FB7786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1424ACC-716C-402B-A374-5E0F5235CB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F6B-8140-8DEB-F03F2FB7786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C150AA0C-F0A5-4D32-8E4E-23FADD4F89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F6B-8140-8DEB-F03F2FB7786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F603A29-F639-47F5-93C1-249B04964A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F6B-8140-8DEB-F03F2FB7786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0FC9544-A375-4757-9EF6-B98F29E071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F6B-8140-8DEB-F03F2FB7786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DB70310-A759-4E3B-962E-C95C1021E7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F6B-8140-8DEB-F03F2FB7786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25CF7AA-4E20-404E-A3AB-2B16467AA2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F6B-8140-8DEB-F03F2FB7786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0B320D58-F84A-48A9-B139-12BD7CF313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F6B-8140-8DEB-F03F2FB7786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E019E3D-AB96-4658-874E-5CEF4A46E3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F6B-8140-8DEB-F03F2FB7786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47ACEC87-B4D3-4BB3-92A8-167D16BB6F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F6B-8140-8DEB-F03F2FB7786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61ABF858-5236-44AE-A287-B76BF59C09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F6B-8140-8DEB-F03F2FB7786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1AF9655-BF7B-429C-A813-CD4F45A339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F6B-8140-8DEB-F03F2FB7786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CF3A004E-F3C6-430F-9B97-0D935FD6CE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F6B-8140-8DEB-F03F2FB7786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E145D5B2-B74C-480E-981F-68B740C29D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7F6B-8140-8DEB-F03F2FB7786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880F1D5-2744-4600-8611-457E02EF08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F6B-8140-8DEB-F03F2FB7786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94EC31E7-2F1E-4C6D-8B41-1D7D99D08F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7F6B-8140-8DEB-F03F2FB7786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CE5FE383-B950-45CC-B3C0-CB7854C435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F6B-8140-8DEB-F03F2FB7786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FF99015-8E4F-4855-BC94-BB2A37A95E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F6B-8140-8DEB-F03F2FB7786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B4797016-4B38-4910-9A48-CC6673581B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F6B-8140-8DEB-F03F2FB7786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2FE400C9-A78A-40B5-BB62-DEA489963D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F6B-8140-8DEB-F03F2FB7786E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7D801BA1-3504-4423-8D56-41C13BCE6E87}" type="CELLRANGE">
                      <a:rPr lang="en-US"/>
                      <a:pPr rtl="0">
                        <a:defRPr sz="1500"/>
                      </a:pPr>
                      <a:t>[CELLRANGE]</a:t>
                    </a:fld>
                    <a:endParaRPr 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F6B-8140-8DEB-F03F2FB7786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6F60638B-207B-4834-8FE0-A1501298FA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F6B-8140-8DEB-F03F2FB7786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26AD99E8-80CB-48A4-A38E-2E278B7538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7F6B-8140-8DEB-F03F2FB7786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68FF8DE-57C1-4C0B-BE5F-AA968C78E6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7F6B-8140-8DEB-F03F2FB7786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6DF0CEFB-9346-4CE4-A35E-AA6E5AD140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7F6B-8140-8DEB-F03F2FB7786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EF99AD3-CAF7-450D-B4F8-AFA2FF7EFB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7F6B-8140-8DEB-F03F2FB7786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5501009A-C981-4D9D-812B-418AE40663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7F6B-8140-8DEB-F03F2FB7786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2EBB8194-90F6-4A85-B2B6-06B3017154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7F6B-8140-8DEB-F03F2FB7786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6AC433C9-9216-48BB-87FF-DA895EF359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7F6B-8140-8DEB-F03F2FB7786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20D67F4B-FB0E-4973-8992-94A607E7A9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7F6B-8140-8DEB-F03F2FB7786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415DFDCD-A12F-40C2-9787-CA2769E01E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7F6B-8140-8DEB-F03F2FB77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'VUOTO - Report KPI per social m'!$B$43:$B$94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'VUOTO - Report KPI per social m'!$D$43:$D$94</c:f>
              <c:numCache>
                <c:formatCode>"$"#,##0</c:formatCode>
                <c:ptCount val="52"/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'VUOTO - Report KPI per social m'!$D$43:$D$94</c15:f>
                <c15:dlblRangeCache>
                  <c:ptCount val="52"/>
                </c15:dlblRangeCache>
              </c15:datalabelsRange>
            </c:ext>
            <c:ext xmlns:c16="http://schemas.microsoft.com/office/drawing/2014/chart" uri="{C3380CC4-5D6E-409C-BE32-E72D297353CC}">
              <c16:uniqueId val="{00000034-7F6B-8140-8DEB-F03F2FB77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28177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'VUOTO - Report KPI per social m'!$C$103</c:f>
              <c:strCache>
                <c:ptCount val="1"/>
                <c:pt idx="0">
                  <c:v>Costo per acquisizione</c:v>
                </c:pt>
              </c:strCache>
            </c:strRef>
          </c:tx>
          <c:spPr>
            <a:pattFill prst="wdDnDiag">
              <a:fgClr>
                <a:schemeClr val="accent6">
                  <a:lumMod val="60000"/>
                  <a:lumOff val="40000"/>
                </a:schemeClr>
              </a:fgClr>
              <a:bgClr>
                <a:schemeClr val="accent6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3-1949-882E-4FE555DEC257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F3-1949-882E-4FE555DEC257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F3-1949-882E-4FE555DEC25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F3-1949-882E-4FE555DEC257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F3-1949-882E-4FE555DEC257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F3-1949-882E-4FE555DEC25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AF3-1949-882E-4FE555DEC25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AF3-1949-882E-4FE555DEC2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AF3-1949-882E-4FE555DEC25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AF3-1949-882E-4FE555DEC25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AF3-1949-882E-4FE555DEC25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AF3-1949-882E-4FE555DEC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Report KPI per social m'!$B$104:$B$109</c:f>
              <c:strCache>
                <c:ptCount val="6"/>
                <c:pt idx="0">
                  <c:v>Piattaforma A</c:v>
                </c:pt>
                <c:pt idx="1">
                  <c:v>Piattaforma B</c:v>
                </c:pt>
                <c:pt idx="2">
                  <c:v>Piattaforma C</c:v>
                </c:pt>
                <c:pt idx="3">
                  <c:v>Piattaforma D</c:v>
                </c:pt>
                <c:pt idx="4">
                  <c:v>Piattaforma E</c:v>
                </c:pt>
                <c:pt idx="5">
                  <c:v>Altro</c:v>
                </c:pt>
              </c:strCache>
            </c:strRef>
          </c:cat>
          <c:val>
            <c:numRef>
              <c:f>'VUOTO - Report KPI per social m'!$C$104:$C$109</c:f>
              <c:numCache>
                <c:formatCode>"$"#,##0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2AF3-1949-882E-4FE555DEC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'VUOTO - Report KPI per social m'!$D$103</c:f>
              <c:strCache>
                <c:ptCount val="1"/>
                <c:pt idx="0">
                  <c:v>Utile per acquisizione</c:v>
                </c:pt>
              </c:strCache>
            </c:strRef>
          </c:tx>
          <c:spPr>
            <a:pattFill prst="wdDnDiag">
              <a:fgClr>
                <a:schemeClr val="accent2">
                  <a:lumMod val="60000"/>
                  <a:lumOff val="40000"/>
                </a:schemeClr>
              </a:fgClr>
              <a:bgClr>
                <a:schemeClr val="accent2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82-D849-BF64-ADC04DFF075A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82-D849-BF64-ADC04DFF075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82-D849-BF64-ADC04DFF075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82-D849-BF64-ADC04DFF075A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82-D849-BF64-ADC04DFF075A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82-D849-BF64-ADC04DFF075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E82-D849-BF64-ADC04DFF075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E82-D849-BF64-ADC04DFF075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E82-D849-BF64-ADC04DFF075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E82-D849-BF64-ADC04DFF075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E82-D849-BF64-ADC04DFF075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E82-D849-BF64-ADC04DFF07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Report KPI per social m'!$B$104:$B$109</c:f>
              <c:strCache>
                <c:ptCount val="6"/>
                <c:pt idx="0">
                  <c:v>Piattaforma A</c:v>
                </c:pt>
                <c:pt idx="1">
                  <c:v>Piattaforma B</c:v>
                </c:pt>
                <c:pt idx="2">
                  <c:v>Piattaforma C</c:v>
                </c:pt>
                <c:pt idx="3">
                  <c:v>Piattaforma D</c:v>
                </c:pt>
                <c:pt idx="4">
                  <c:v>Piattaforma E</c:v>
                </c:pt>
                <c:pt idx="5">
                  <c:v>Altro</c:v>
                </c:pt>
              </c:strCache>
            </c:strRef>
          </c:cat>
          <c:val>
            <c:numRef>
              <c:f>'VUOTO - Report KPI per social m'!$D$104:$D$109</c:f>
              <c:numCache>
                <c:formatCode>"$"#,##0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8E82-D849-BF64-ADC04DFF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s://it.smartsheet.com/try-it?trp=38024" TargetMode="Externa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58738</xdr:rowOff>
    </xdr:from>
    <xdr:to>
      <xdr:col>16</xdr:col>
      <xdr:colOff>7620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AEDE48-2B57-417C-4EDB-937EBB57F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16</xdr:col>
      <xdr:colOff>7620</xdr:colOff>
      <xdr:row>18</xdr:row>
      <xdr:rowOff>4762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D81CB8E-337E-964A-A89C-A0126FC31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19</xdr:row>
      <xdr:rowOff>419100</xdr:rowOff>
    </xdr:from>
    <xdr:to>
      <xdr:col>10</xdr:col>
      <xdr:colOff>30480</xdr:colOff>
      <xdr:row>39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A887CE0-50AC-174E-878E-5C64F8AC5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215900</xdr:colOff>
      <xdr:row>19</xdr:row>
      <xdr:rowOff>419100</xdr:rowOff>
    </xdr:from>
    <xdr:to>
      <xdr:col>16</xdr:col>
      <xdr:colOff>17780</xdr:colOff>
      <xdr:row>39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5950A65-05A0-EE45-BE06-E6C5A1197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676275</xdr:colOff>
      <xdr:row>0</xdr:row>
      <xdr:rowOff>0</xdr:rowOff>
    </xdr:from>
    <xdr:to>
      <xdr:col>15</xdr:col>
      <xdr:colOff>1124324</xdr:colOff>
      <xdr:row>1</xdr:row>
      <xdr:rowOff>6600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1400D2A-8852-C0A7-709C-67E3B8651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5150" y="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58738</xdr:rowOff>
    </xdr:from>
    <xdr:to>
      <xdr:col>16</xdr:col>
      <xdr:colOff>7620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3EE51A-81FC-5845-AE32-0896B75D6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16</xdr:col>
      <xdr:colOff>7620</xdr:colOff>
      <xdr:row>18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11AA82-96BE-8246-9EE8-9E31DF338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19</xdr:row>
      <xdr:rowOff>419100</xdr:rowOff>
    </xdr:from>
    <xdr:to>
      <xdr:col>10</xdr:col>
      <xdr:colOff>30480</xdr:colOff>
      <xdr:row>39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FEA7C9-5B6C-B04A-B53A-E8BF1AB5A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215900</xdr:colOff>
      <xdr:row>19</xdr:row>
      <xdr:rowOff>419100</xdr:rowOff>
    </xdr:from>
    <xdr:to>
      <xdr:col>16</xdr:col>
      <xdr:colOff>17780</xdr:colOff>
      <xdr:row>39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054DDD5-70C6-6F4D-AAF5-8FACFDE85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F111"/>
  <sheetViews>
    <sheetView showGridLines="0" tabSelected="1" zoomScaleNormal="100" workbookViewId="0">
      <pane ySplit="1" topLeftCell="A2" activePane="bottomLeft" state="frozen"/>
      <selection pane="bottomLeft" activeCell="B111" sqref="B111:P111"/>
    </sheetView>
  </sheetViews>
  <sheetFormatPr defaultColWidth="10.875" defaultRowHeight="15" x14ac:dyDescent="0.2"/>
  <cols>
    <col min="1" max="1" width="3.375" style="1" customWidth="1"/>
    <col min="2" max="2" width="18.375" style="1" customWidth="1"/>
    <col min="3" max="3" width="21" style="1" customWidth="1"/>
    <col min="4" max="4" width="16.25" style="1" customWidth="1"/>
    <col min="5" max="16" width="14.875" style="1" customWidth="1"/>
    <col min="17" max="17" width="3" style="1" customWidth="1"/>
    <col min="18" max="16384" width="10.875" style="1"/>
  </cols>
  <sheetData>
    <row r="1" spans="1:240" s="14" customFormat="1" ht="42" customHeight="1" x14ac:dyDescent="0.25">
      <c r="A1" s="12"/>
      <c r="B1" s="24" t="s">
        <v>54</v>
      </c>
      <c r="C1"/>
      <c r="D1"/>
      <c r="E1"/>
      <c r="F1" s="12"/>
      <c r="G1" s="13"/>
      <c r="H1"/>
      <c r="I1"/>
      <c r="J1" s="12"/>
      <c r="K1"/>
      <c r="L1" s="12"/>
      <c r="M1"/>
      <c r="N1"/>
      <c r="O1"/>
      <c r="P1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</row>
    <row r="2" spans="1:240" s="14" customFormat="1" ht="42" customHeight="1" x14ac:dyDescent="0.25">
      <c r="A2" s="12"/>
      <c r="B2" s="130" t="s">
        <v>8</v>
      </c>
      <c r="C2" s="131"/>
      <c r="D2" s="132"/>
      <c r="E2" s="127" t="s">
        <v>55</v>
      </c>
      <c r="F2" s="128"/>
      <c r="G2" s="128"/>
      <c r="H2" s="129"/>
      <c r="I2"/>
      <c r="J2" s="12"/>
      <c r="K2"/>
      <c r="L2" s="12"/>
      <c r="M2"/>
      <c r="N2"/>
      <c r="O2"/>
      <c r="P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</row>
    <row r="3" spans="1:240" ht="8.1" customHeight="1" x14ac:dyDescent="0.2"/>
    <row r="4" spans="1:240" ht="5.0999999999999996" customHeight="1" x14ac:dyDescent="0.25">
      <c r="B4" s="45"/>
      <c r="C4" s="45"/>
      <c r="D4" s="45"/>
      <c r="E4" s="46"/>
      <c r="F4" s="46"/>
      <c r="G4" s="46"/>
      <c r="H4" s="89"/>
      <c r="I4" s="89"/>
      <c r="J4" s="47"/>
      <c r="K4" s="48"/>
      <c r="L4" s="48"/>
      <c r="M4" s="59"/>
      <c r="N4" s="59"/>
      <c r="O4" s="96"/>
      <c r="P4" s="96"/>
    </row>
    <row r="5" spans="1:240" ht="9.9499999999999993" customHeight="1" x14ac:dyDescent="0.25">
      <c r="B5" s="107"/>
      <c r="C5" s="107"/>
      <c r="D5" s="107"/>
      <c r="E5" s="92"/>
      <c r="F5" s="92"/>
      <c r="G5" s="92"/>
      <c r="H5" s="98"/>
      <c r="I5" s="98"/>
      <c r="J5" s="98"/>
      <c r="K5" s="99"/>
      <c r="L5" s="99"/>
      <c r="M5" s="109"/>
      <c r="N5" s="109"/>
      <c r="O5" s="113"/>
      <c r="P5" s="113"/>
    </row>
    <row r="6" spans="1:240" ht="21.95" customHeight="1" x14ac:dyDescent="0.2">
      <c r="B6" s="108" t="s">
        <v>10</v>
      </c>
      <c r="C6" s="108"/>
      <c r="D6" s="108"/>
      <c r="E6" s="93" t="s">
        <v>11</v>
      </c>
      <c r="F6" s="93"/>
      <c r="G6" s="93"/>
      <c r="H6" s="103" t="s">
        <v>12</v>
      </c>
      <c r="I6" s="103"/>
      <c r="J6" s="103"/>
      <c r="K6" s="100" t="s">
        <v>3</v>
      </c>
      <c r="L6" s="100"/>
      <c r="M6" s="110" t="s">
        <v>13</v>
      </c>
      <c r="N6" s="110"/>
      <c r="O6" s="114" t="s">
        <v>14</v>
      </c>
      <c r="P6" s="114"/>
    </row>
    <row r="7" spans="1:240" ht="39.950000000000003" customHeight="1" x14ac:dyDescent="0.2">
      <c r="B7" s="90">
        <f>C98</f>
        <v>2139888</v>
      </c>
      <c r="C7" s="90"/>
      <c r="D7" s="90"/>
      <c r="E7" s="94">
        <f>D98</f>
        <v>555025</v>
      </c>
      <c r="F7" s="94"/>
      <c r="G7" s="94"/>
      <c r="H7" s="104">
        <f>E98</f>
        <v>1584863</v>
      </c>
      <c r="I7" s="104"/>
      <c r="J7" s="104"/>
      <c r="K7" s="101">
        <f>F98</f>
        <v>3.0752930486291401</v>
      </c>
      <c r="L7" s="101"/>
      <c r="M7" s="111">
        <f>H98</f>
        <v>35337</v>
      </c>
      <c r="N7" s="111"/>
      <c r="O7" s="115">
        <f>N98</f>
        <v>937</v>
      </c>
      <c r="P7" s="115"/>
    </row>
    <row r="8" spans="1:240" ht="9.9499999999999993" customHeight="1" x14ac:dyDescent="0.25">
      <c r="B8" s="40"/>
      <c r="C8" s="40"/>
      <c r="D8" s="40"/>
      <c r="E8" s="37"/>
      <c r="F8" s="37"/>
      <c r="G8" s="37"/>
      <c r="H8" s="98"/>
      <c r="I8" s="98"/>
      <c r="J8" s="39"/>
      <c r="K8" s="99"/>
      <c r="L8" s="99"/>
      <c r="M8" s="58"/>
      <c r="N8" s="58"/>
      <c r="O8" s="113"/>
      <c r="P8" s="113"/>
    </row>
    <row r="9" spans="1:240" ht="6.95" customHeight="1" x14ac:dyDescent="0.25">
      <c r="B9" s="45"/>
      <c r="C9" s="45"/>
      <c r="D9" s="45"/>
      <c r="E9" s="46"/>
      <c r="F9" s="46"/>
      <c r="G9" s="46"/>
      <c r="H9" s="89"/>
      <c r="I9" s="89"/>
      <c r="J9" s="47"/>
      <c r="K9" s="48"/>
      <c r="L9" s="48"/>
      <c r="M9" s="59"/>
      <c r="N9" s="59"/>
      <c r="O9" s="96"/>
      <c r="P9" s="96"/>
    </row>
    <row r="10" spans="1:240" ht="15" customHeight="1" x14ac:dyDescent="0.2">
      <c r="B10" s="91" t="s">
        <v>15</v>
      </c>
      <c r="C10" s="91"/>
      <c r="D10" s="53" t="s">
        <v>2</v>
      </c>
      <c r="E10" s="95" t="s">
        <v>4</v>
      </c>
      <c r="F10" s="95"/>
      <c r="G10" s="54" t="s">
        <v>2</v>
      </c>
      <c r="H10" s="105" t="s">
        <v>15</v>
      </c>
      <c r="I10" s="105"/>
      <c r="J10" s="55" t="s">
        <v>2</v>
      </c>
      <c r="K10" s="57" t="s">
        <v>15</v>
      </c>
      <c r="L10" s="56" t="s">
        <v>2</v>
      </c>
      <c r="M10" s="60" t="s">
        <v>15</v>
      </c>
      <c r="N10" s="61" t="s">
        <v>2</v>
      </c>
      <c r="O10" s="64" t="s">
        <v>15</v>
      </c>
      <c r="P10" s="65" t="s">
        <v>2</v>
      </c>
    </row>
    <row r="11" spans="1:240" ht="24.95" customHeight="1" x14ac:dyDescent="0.2">
      <c r="B11" s="126">
        <f>C99</f>
        <v>850000</v>
      </c>
      <c r="C11" s="126"/>
      <c r="D11" s="49">
        <f>IFERROR((B7-B11)/B11,"")</f>
        <v>1.5175152941176471</v>
      </c>
      <c r="E11" s="102">
        <f>D99</f>
        <v>450000</v>
      </c>
      <c r="F11" s="102"/>
      <c r="G11" s="50">
        <f>IFERROR((E7-E11)/E11,"")</f>
        <v>0.2333888888888889</v>
      </c>
      <c r="H11" s="106">
        <f>E99</f>
        <v>350000</v>
      </c>
      <c r="I11" s="106"/>
      <c r="J11" s="51">
        <f>IFERROR((H7-H11)/H11,"")</f>
        <v>3.5281799999999999</v>
      </c>
      <c r="K11" s="52">
        <f>F99</f>
        <v>5</v>
      </c>
      <c r="L11" s="52">
        <f>F100</f>
        <v>0.61505860972582804</v>
      </c>
      <c r="M11" s="62">
        <f>H99</f>
        <v>18500</v>
      </c>
      <c r="N11" s="63">
        <f>H100</f>
        <v>1.9101081081081082</v>
      </c>
      <c r="O11" s="66">
        <f>N99</f>
        <v>450</v>
      </c>
      <c r="P11" s="67">
        <f>N100</f>
        <v>2.0822222222222222</v>
      </c>
    </row>
    <row r="12" spans="1:240" ht="9.9499999999999993" customHeight="1" x14ac:dyDescent="0.25">
      <c r="B12" s="45"/>
      <c r="C12" s="45"/>
      <c r="D12" s="45"/>
      <c r="E12" s="46"/>
      <c r="F12" s="46"/>
      <c r="G12" s="46"/>
      <c r="H12" s="89"/>
      <c r="I12" s="89"/>
      <c r="J12" s="47"/>
      <c r="K12" s="48"/>
      <c r="L12" s="48"/>
      <c r="M12" s="112"/>
      <c r="N12" s="112"/>
      <c r="O12" s="96"/>
      <c r="P12" s="96"/>
    </row>
    <row r="14" spans="1:240" ht="36" customHeight="1" x14ac:dyDescent="0.2">
      <c r="B14" s="30" t="s">
        <v>16</v>
      </c>
    </row>
    <row r="15" spans="1:240" ht="222" customHeight="1" x14ac:dyDescent="0.2"/>
    <row r="17" spans="2:16" ht="36" customHeight="1" x14ac:dyDescent="0.2">
      <c r="B17" s="30" t="s">
        <v>17</v>
      </c>
    </row>
    <row r="18" spans="2:16" ht="222" customHeight="1" x14ac:dyDescent="0.2"/>
    <row r="19" spans="2:16" ht="9.9499999999999993" customHeight="1" x14ac:dyDescent="0.2"/>
    <row r="20" spans="2:16" ht="30" customHeight="1" x14ac:dyDescent="0.2">
      <c r="B20" s="30"/>
      <c r="E20" s="116" t="s">
        <v>18</v>
      </c>
      <c r="F20" s="116"/>
      <c r="G20" s="116"/>
      <c r="H20" s="116"/>
      <c r="I20" s="116"/>
      <c r="J20" s="116"/>
      <c r="K20" s="116" t="s">
        <v>19</v>
      </c>
      <c r="L20" s="116"/>
      <c r="M20" s="116"/>
      <c r="N20" s="116"/>
      <c r="O20" s="116"/>
      <c r="P20" s="116"/>
    </row>
    <row r="21" spans="2:16" ht="5.0999999999999996" customHeight="1" x14ac:dyDescent="0.25">
      <c r="B21" s="72"/>
      <c r="C21" s="72"/>
      <c r="D21" s="72"/>
    </row>
    <row r="22" spans="2:16" ht="9.9499999999999993" customHeight="1" x14ac:dyDescent="0.25">
      <c r="B22" s="97"/>
      <c r="C22" s="97"/>
      <c r="D22" s="97"/>
    </row>
    <row r="23" spans="2:16" ht="21.95" customHeight="1" x14ac:dyDescent="0.2">
      <c r="B23" s="125" t="s">
        <v>20</v>
      </c>
      <c r="C23" s="125"/>
      <c r="D23" s="125"/>
    </row>
    <row r="24" spans="2:16" ht="39.950000000000003" customHeight="1" x14ac:dyDescent="0.2">
      <c r="B24" s="124">
        <f>P98</f>
        <v>608.08067188973212</v>
      </c>
      <c r="C24" s="124"/>
      <c r="D24" s="124"/>
    </row>
    <row r="25" spans="2:16" ht="9.9499999999999993" customHeight="1" x14ac:dyDescent="0.25">
      <c r="B25" s="75"/>
      <c r="C25" s="75"/>
      <c r="D25" s="75"/>
    </row>
    <row r="26" spans="2:16" ht="6.95" customHeight="1" x14ac:dyDescent="0.25">
      <c r="B26" s="72"/>
      <c r="C26" s="72"/>
      <c r="D26" s="72"/>
    </row>
    <row r="27" spans="2:16" ht="15" customHeight="1" x14ac:dyDescent="0.2">
      <c r="B27" s="122" t="s">
        <v>15</v>
      </c>
      <c r="C27" s="122"/>
      <c r="D27" s="73" t="s">
        <v>2</v>
      </c>
    </row>
    <row r="28" spans="2:16" ht="24.95" customHeight="1" x14ac:dyDescent="0.2">
      <c r="B28" s="123">
        <f>P99</f>
        <v>800</v>
      </c>
      <c r="C28" s="123"/>
      <c r="D28" s="74">
        <f>IFERROR((B24-B28)/B28,"")</f>
        <v>-0.23989916013783485</v>
      </c>
    </row>
    <row r="29" spans="2:16" ht="9.9499999999999993" customHeight="1" x14ac:dyDescent="0.25">
      <c r="B29" s="72"/>
      <c r="C29" s="72"/>
      <c r="D29" s="72"/>
    </row>
    <row r="31" spans="2:16" ht="5.0999999999999996" customHeight="1" x14ac:dyDescent="0.25">
      <c r="B31" s="76"/>
      <c r="C31" s="76"/>
      <c r="D31" s="76"/>
    </row>
    <row r="32" spans="2:16" ht="9.9499999999999993" customHeight="1" x14ac:dyDescent="0.25">
      <c r="B32" s="121"/>
      <c r="C32" s="121"/>
      <c r="D32" s="121"/>
    </row>
    <row r="33" spans="1:18" ht="21.95" customHeight="1" x14ac:dyDescent="0.2">
      <c r="B33" s="120" t="s">
        <v>21</v>
      </c>
      <c r="C33" s="120"/>
      <c r="D33" s="120"/>
    </row>
    <row r="34" spans="1:18" ht="39.950000000000003" customHeight="1" x14ac:dyDescent="0.2">
      <c r="B34" s="119">
        <f>O98</f>
        <v>2345.1607657801405</v>
      </c>
      <c r="C34" s="119"/>
      <c r="D34" s="119"/>
    </row>
    <row r="35" spans="1:18" ht="9.9499999999999993" customHeight="1" x14ac:dyDescent="0.25">
      <c r="B35" s="79"/>
      <c r="C35" s="79"/>
      <c r="D35" s="79"/>
    </row>
    <row r="36" spans="1:18" ht="6.95" customHeight="1" x14ac:dyDescent="0.25">
      <c r="B36" s="76"/>
      <c r="C36" s="76"/>
      <c r="D36" s="76"/>
    </row>
    <row r="37" spans="1:18" ht="15" customHeight="1" x14ac:dyDescent="0.2">
      <c r="B37" s="117" t="s">
        <v>15</v>
      </c>
      <c r="C37" s="117"/>
      <c r="D37" s="77" t="s">
        <v>2</v>
      </c>
    </row>
    <row r="38" spans="1:18" ht="24.95" customHeight="1" x14ac:dyDescent="0.2">
      <c r="B38" s="118">
        <f>O99</f>
        <v>1850</v>
      </c>
      <c r="C38" s="118"/>
      <c r="D38" s="78">
        <f>IFERROR((B34-B38)/B38,"")</f>
        <v>0.26765446798926518</v>
      </c>
    </row>
    <row r="39" spans="1:18" ht="9.9499999999999993" customHeight="1" x14ac:dyDescent="0.25">
      <c r="B39" s="76"/>
      <c r="C39" s="76"/>
      <c r="D39" s="76"/>
    </row>
    <row r="41" spans="1:18" ht="30.95" customHeight="1" x14ac:dyDescent="0.2">
      <c r="B41" s="133" t="s">
        <v>22</v>
      </c>
      <c r="C41" s="133"/>
      <c r="D41" s="7" t="s">
        <v>23</v>
      </c>
      <c r="E41" s="7"/>
    </row>
    <row r="42" spans="1:18" customFormat="1" ht="38.1" customHeight="1" x14ac:dyDescent="0.25">
      <c r="A42" s="2"/>
      <c r="B42" s="15" t="s">
        <v>24</v>
      </c>
      <c r="C42" s="15" t="s">
        <v>25</v>
      </c>
      <c r="D42" s="15" t="s">
        <v>26</v>
      </c>
      <c r="E42" s="15" t="s">
        <v>27</v>
      </c>
      <c r="F42" s="15" t="s">
        <v>3</v>
      </c>
      <c r="G42" s="15" t="s">
        <v>28</v>
      </c>
      <c r="H42" s="15" t="s">
        <v>29</v>
      </c>
      <c r="I42" s="15" t="s">
        <v>30</v>
      </c>
      <c r="J42" s="15" t="s">
        <v>0</v>
      </c>
      <c r="K42" s="15" t="s">
        <v>31</v>
      </c>
      <c r="L42" s="15" t="s">
        <v>1</v>
      </c>
      <c r="M42" s="15" t="s">
        <v>32</v>
      </c>
      <c r="N42" s="15" t="s">
        <v>33</v>
      </c>
      <c r="O42" s="15" t="s">
        <v>34</v>
      </c>
      <c r="P42" s="15" t="s">
        <v>35</v>
      </c>
      <c r="Q42" s="1"/>
      <c r="R42" s="1"/>
    </row>
    <row r="43" spans="1:18" customFormat="1" ht="15.75" x14ac:dyDescent="0.25">
      <c r="A43" s="1"/>
      <c r="B43" s="17">
        <v>1</v>
      </c>
      <c r="C43" s="27">
        <v>49107</v>
      </c>
      <c r="D43" s="70">
        <v>10867</v>
      </c>
      <c r="E43" s="33">
        <f>IFERROR(C43-D43,"")</f>
        <v>38240</v>
      </c>
      <c r="F43" s="41">
        <f>IFERROR(E43/D43,"")</f>
        <v>3.5189104628692371</v>
      </c>
      <c r="G43" s="6">
        <v>17126</v>
      </c>
      <c r="H43" s="6">
        <v>752</v>
      </c>
      <c r="I43" s="25">
        <f>IFERROR(D43/H43,"")</f>
        <v>14.450797872340425</v>
      </c>
      <c r="J43" s="6">
        <v>118</v>
      </c>
      <c r="K43" s="25">
        <f>IFERROR(D43/J43,"")</f>
        <v>92.093220338983045</v>
      </c>
      <c r="L43" s="16">
        <v>46</v>
      </c>
      <c r="M43" s="25">
        <f>IFERROR(D43/L43,"")</f>
        <v>236.2391304347826</v>
      </c>
      <c r="N43" s="16">
        <v>19</v>
      </c>
      <c r="O43" s="68">
        <f>IFERROR(C43/N43,"")</f>
        <v>2584.5789473684213</v>
      </c>
      <c r="P43" s="25">
        <f>IFERROR(D43/N43,"")</f>
        <v>571.9473684210526</v>
      </c>
      <c r="Q43" s="1"/>
      <c r="R43" s="1"/>
    </row>
    <row r="44" spans="1:18" customFormat="1" ht="15.75" x14ac:dyDescent="0.25">
      <c r="A44" s="1"/>
      <c r="B44" s="17">
        <v>2</v>
      </c>
      <c r="C44" s="27">
        <v>39427</v>
      </c>
      <c r="D44" s="70">
        <v>14141</v>
      </c>
      <c r="E44" s="33">
        <f t="shared" ref="E44:E94" si="0">IFERROR(C44-D44,"")</f>
        <v>25286</v>
      </c>
      <c r="F44" s="41">
        <f t="shared" ref="F44:F94" si="1">IFERROR(E44/D44,"")</f>
        <v>1.7881337953468637</v>
      </c>
      <c r="G44" s="6">
        <v>19934</v>
      </c>
      <c r="H44" s="6">
        <v>665</v>
      </c>
      <c r="I44" s="25">
        <f>IFERROR(D44/H44,"")</f>
        <v>21.264661654135338</v>
      </c>
      <c r="J44" s="6">
        <v>82</v>
      </c>
      <c r="K44" s="25">
        <f>IFERROR(D44/J44,"")</f>
        <v>172.45121951219511</v>
      </c>
      <c r="L44" s="16">
        <v>31</v>
      </c>
      <c r="M44" s="25">
        <f>IFERROR(D44/L44,"")</f>
        <v>456.16129032258067</v>
      </c>
      <c r="N44" s="16">
        <v>20</v>
      </c>
      <c r="O44" s="68">
        <f t="shared" ref="O44:O94" si="2">IFERROR(C44/N44,"")</f>
        <v>1971.35</v>
      </c>
      <c r="P44" s="25">
        <f>IFERROR(D44/N44,"")</f>
        <v>707.05</v>
      </c>
      <c r="Q44" s="1"/>
      <c r="R44" s="1"/>
    </row>
    <row r="45" spans="1:18" customFormat="1" ht="15.75" x14ac:dyDescent="0.25">
      <c r="A45" s="1"/>
      <c r="B45" s="17">
        <v>3</v>
      </c>
      <c r="C45" s="27">
        <v>47183</v>
      </c>
      <c r="D45" s="70">
        <v>11662</v>
      </c>
      <c r="E45" s="33">
        <f t="shared" si="0"/>
        <v>35521</v>
      </c>
      <c r="F45" s="41">
        <f t="shared" si="1"/>
        <v>3.0458754930543646</v>
      </c>
      <c r="G45" s="6">
        <v>18433</v>
      </c>
      <c r="H45" s="6">
        <v>695</v>
      </c>
      <c r="I45" s="25">
        <f>IFERROR(D45/H45,"")</f>
        <v>16.779856115107915</v>
      </c>
      <c r="J45" s="6">
        <v>90</v>
      </c>
      <c r="K45" s="25">
        <f>IFERROR(D45/J45,"")</f>
        <v>129.57777777777778</v>
      </c>
      <c r="L45" s="16">
        <v>33</v>
      </c>
      <c r="M45" s="25">
        <f>IFERROR(D45/L45,"")</f>
        <v>353.39393939393938</v>
      </c>
      <c r="N45" s="16">
        <v>19</v>
      </c>
      <c r="O45" s="68">
        <f t="shared" si="2"/>
        <v>2483.3157894736842</v>
      </c>
      <c r="P45" s="25">
        <f>IFERROR(D45/N45,"")</f>
        <v>613.78947368421052</v>
      </c>
      <c r="Q45" s="1"/>
      <c r="R45" s="1"/>
    </row>
    <row r="46" spans="1:18" customFormat="1" ht="15.75" x14ac:dyDescent="0.25">
      <c r="A46" s="1"/>
      <c r="B46" s="17">
        <v>4</v>
      </c>
      <c r="C46" s="27">
        <v>44610</v>
      </c>
      <c r="D46" s="70">
        <v>8459</v>
      </c>
      <c r="E46" s="33">
        <f t="shared" si="0"/>
        <v>36151</v>
      </c>
      <c r="F46" s="41">
        <f t="shared" si="1"/>
        <v>4.2736730109942069</v>
      </c>
      <c r="G46" s="6">
        <v>20330</v>
      </c>
      <c r="H46" s="6">
        <v>596</v>
      </c>
      <c r="I46" s="25">
        <f>IFERROR(D46/H46,"")</f>
        <v>14.192953020134228</v>
      </c>
      <c r="J46" s="6">
        <v>115</v>
      </c>
      <c r="K46" s="25">
        <f>IFERROR(D46/J46,"")</f>
        <v>73.556521739130432</v>
      </c>
      <c r="L46" s="16">
        <v>31</v>
      </c>
      <c r="M46" s="25">
        <f>IFERROR(D46/L46,"")</f>
        <v>272.87096774193549</v>
      </c>
      <c r="N46" s="16">
        <v>21</v>
      </c>
      <c r="O46" s="68">
        <f t="shared" si="2"/>
        <v>2124.2857142857142</v>
      </c>
      <c r="P46" s="25">
        <f>IFERROR(D46/N46,"")</f>
        <v>402.8095238095238</v>
      </c>
      <c r="Q46" s="1"/>
      <c r="R46" s="1"/>
    </row>
    <row r="47" spans="1:18" customFormat="1" ht="15.75" x14ac:dyDescent="0.25">
      <c r="A47" s="1"/>
      <c r="B47" s="17">
        <v>5</v>
      </c>
      <c r="C47" s="27">
        <v>45883</v>
      </c>
      <c r="D47" s="70">
        <v>10329</v>
      </c>
      <c r="E47" s="33">
        <f t="shared" ref="E47:E71" si="3">IFERROR(C47-D47,"")</f>
        <v>35554</v>
      </c>
      <c r="F47" s="41">
        <f t="shared" si="1"/>
        <v>3.4421531610030014</v>
      </c>
      <c r="G47" s="6">
        <v>21225</v>
      </c>
      <c r="H47" s="6">
        <v>660</v>
      </c>
      <c r="I47" s="25">
        <f t="shared" ref="I47:I72" si="4">IFERROR(D47/H47,"")</f>
        <v>15.65</v>
      </c>
      <c r="J47" s="6">
        <v>122</v>
      </c>
      <c r="K47" s="25">
        <f t="shared" ref="K47:K72" si="5">IFERROR(D47/J47,"")</f>
        <v>84.663934426229503</v>
      </c>
      <c r="L47" s="16">
        <v>39</v>
      </c>
      <c r="M47" s="25">
        <f t="shared" ref="M47:M72" si="6">IFERROR(D47/L47,"")</f>
        <v>264.84615384615387</v>
      </c>
      <c r="N47" s="16">
        <v>15</v>
      </c>
      <c r="O47" s="68">
        <f t="shared" si="2"/>
        <v>3058.8666666666668</v>
      </c>
      <c r="P47" s="25">
        <f t="shared" ref="P47:P72" si="7">IFERROR(D47/N47,"")</f>
        <v>688.6</v>
      </c>
    </row>
    <row r="48" spans="1:18" customFormat="1" ht="15.75" x14ac:dyDescent="0.25">
      <c r="A48" s="1"/>
      <c r="B48" s="17">
        <v>6</v>
      </c>
      <c r="C48" s="27">
        <v>46283</v>
      </c>
      <c r="D48" s="70">
        <v>6883</v>
      </c>
      <c r="E48" s="33">
        <f t="shared" si="3"/>
        <v>39400</v>
      </c>
      <c r="F48" s="41">
        <f t="shared" si="1"/>
        <v>5.7242481476100542</v>
      </c>
      <c r="G48" s="6">
        <v>17136</v>
      </c>
      <c r="H48" s="6">
        <v>655</v>
      </c>
      <c r="I48" s="25">
        <f t="shared" si="4"/>
        <v>10.508396946564886</v>
      </c>
      <c r="J48" s="6">
        <v>89</v>
      </c>
      <c r="K48" s="25">
        <f t="shared" si="5"/>
        <v>77.337078651685388</v>
      </c>
      <c r="L48" s="16">
        <v>33</v>
      </c>
      <c r="M48" s="25">
        <f t="shared" si="6"/>
        <v>208.57575757575756</v>
      </c>
      <c r="N48" s="16">
        <v>22</v>
      </c>
      <c r="O48" s="68">
        <f t="shared" si="2"/>
        <v>2103.7727272727275</v>
      </c>
      <c r="P48" s="25">
        <f t="shared" si="7"/>
        <v>312.86363636363637</v>
      </c>
    </row>
    <row r="49" spans="1:16" customFormat="1" ht="15.75" x14ac:dyDescent="0.25">
      <c r="A49" s="1"/>
      <c r="B49" s="17">
        <v>7</v>
      </c>
      <c r="C49" s="27">
        <v>48180</v>
      </c>
      <c r="D49" s="70">
        <v>7623</v>
      </c>
      <c r="E49" s="33">
        <f t="shared" si="3"/>
        <v>40557</v>
      </c>
      <c r="F49" s="41">
        <f t="shared" si="1"/>
        <v>5.3203463203463199</v>
      </c>
      <c r="G49" s="6">
        <v>18225</v>
      </c>
      <c r="H49" s="6">
        <v>734</v>
      </c>
      <c r="I49" s="25">
        <f t="shared" si="4"/>
        <v>10.385558583106267</v>
      </c>
      <c r="J49" s="6">
        <v>99</v>
      </c>
      <c r="K49" s="25">
        <f t="shared" si="5"/>
        <v>77</v>
      </c>
      <c r="L49" s="16">
        <v>47</v>
      </c>
      <c r="M49" s="25">
        <f t="shared" si="6"/>
        <v>162.19148936170214</v>
      </c>
      <c r="N49" s="16">
        <v>17</v>
      </c>
      <c r="O49" s="68">
        <f t="shared" si="2"/>
        <v>2834.1176470588234</v>
      </c>
      <c r="P49" s="25">
        <f t="shared" si="7"/>
        <v>448.41176470588238</v>
      </c>
    </row>
    <row r="50" spans="1:16" customFormat="1" ht="15.75" x14ac:dyDescent="0.25">
      <c r="A50" s="1"/>
      <c r="B50" s="17">
        <v>8</v>
      </c>
      <c r="C50" s="27">
        <v>33167</v>
      </c>
      <c r="D50" s="70">
        <v>10691</v>
      </c>
      <c r="E50" s="33">
        <f t="shared" si="3"/>
        <v>22476</v>
      </c>
      <c r="F50" s="41">
        <f t="shared" si="1"/>
        <v>2.1023290618277057</v>
      </c>
      <c r="G50" s="6">
        <v>18425</v>
      </c>
      <c r="H50" s="6">
        <v>683</v>
      </c>
      <c r="I50" s="25">
        <f t="shared" si="4"/>
        <v>15.653001464128844</v>
      </c>
      <c r="J50" s="6">
        <v>84</v>
      </c>
      <c r="K50" s="25">
        <f t="shared" si="5"/>
        <v>127.27380952380952</v>
      </c>
      <c r="L50" s="16">
        <v>44</v>
      </c>
      <c r="M50" s="25">
        <f t="shared" si="6"/>
        <v>242.97727272727272</v>
      </c>
      <c r="N50" s="16">
        <v>13</v>
      </c>
      <c r="O50" s="68">
        <f t="shared" si="2"/>
        <v>2551.3076923076924</v>
      </c>
      <c r="P50" s="25">
        <f t="shared" si="7"/>
        <v>822.38461538461536</v>
      </c>
    </row>
    <row r="51" spans="1:16" customFormat="1" ht="15.75" x14ac:dyDescent="0.25">
      <c r="A51" s="1"/>
      <c r="B51" s="17">
        <v>9</v>
      </c>
      <c r="C51" s="27">
        <v>26556</v>
      </c>
      <c r="D51" s="70">
        <v>7554</v>
      </c>
      <c r="E51" s="33">
        <f t="shared" si="3"/>
        <v>19002</v>
      </c>
      <c r="F51" s="41">
        <f t="shared" si="1"/>
        <v>2.5154884829229549</v>
      </c>
      <c r="G51" s="6">
        <v>19449</v>
      </c>
      <c r="H51" s="6">
        <v>786</v>
      </c>
      <c r="I51" s="25">
        <f t="shared" si="4"/>
        <v>9.6106870229007626</v>
      </c>
      <c r="J51" s="6">
        <v>118</v>
      </c>
      <c r="K51" s="25">
        <f t="shared" si="5"/>
        <v>64.016949152542367</v>
      </c>
      <c r="L51" s="16">
        <v>31</v>
      </c>
      <c r="M51" s="25">
        <f t="shared" si="6"/>
        <v>243.67741935483872</v>
      </c>
      <c r="N51" s="16">
        <v>22</v>
      </c>
      <c r="O51" s="68">
        <f t="shared" si="2"/>
        <v>1207.090909090909</v>
      </c>
      <c r="P51" s="25">
        <f t="shared" si="7"/>
        <v>343.36363636363637</v>
      </c>
    </row>
    <row r="52" spans="1:16" customFormat="1" ht="15.75" x14ac:dyDescent="0.25">
      <c r="A52" s="1"/>
      <c r="B52" s="17">
        <v>10</v>
      </c>
      <c r="C52" s="27">
        <v>57259</v>
      </c>
      <c r="D52" s="70">
        <v>7088</v>
      </c>
      <c r="E52" s="33">
        <f t="shared" si="3"/>
        <v>50171</v>
      </c>
      <c r="F52" s="41">
        <f t="shared" si="1"/>
        <v>7.0783013544018063</v>
      </c>
      <c r="G52" s="6">
        <v>17000</v>
      </c>
      <c r="H52" s="6">
        <v>705</v>
      </c>
      <c r="I52" s="25">
        <f t="shared" si="4"/>
        <v>10.053900709219858</v>
      </c>
      <c r="J52" s="6">
        <v>85</v>
      </c>
      <c r="K52" s="25">
        <f t="shared" si="5"/>
        <v>83.388235294117649</v>
      </c>
      <c r="L52" s="16">
        <v>50</v>
      </c>
      <c r="M52" s="25">
        <f t="shared" si="6"/>
        <v>141.76</v>
      </c>
      <c r="N52" s="16">
        <v>17</v>
      </c>
      <c r="O52" s="68">
        <f t="shared" si="2"/>
        <v>3368.1764705882351</v>
      </c>
      <c r="P52" s="25">
        <f t="shared" si="7"/>
        <v>416.94117647058823</v>
      </c>
    </row>
    <row r="53" spans="1:16" customFormat="1" ht="15.75" x14ac:dyDescent="0.25">
      <c r="A53" s="1"/>
      <c r="B53" s="17">
        <v>11</v>
      </c>
      <c r="C53" s="27">
        <v>29590</v>
      </c>
      <c r="D53" s="70">
        <v>12962</v>
      </c>
      <c r="E53" s="33">
        <f t="shared" si="3"/>
        <v>16628</v>
      </c>
      <c r="F53" s="41">
        <f t="shared" si="1"/>
        <v>1.2828267242709459</v>
      </c>
      <c r="G53" s="6">
        <v>20402</v>
      </c>
      <c r="H53" s="6">
        <v>622</v>
      </c>
      <c r="I53" s="25">
        <f t="shared" si="4"/>
        <v>20.839228295819936</v>
      </c>
      <c r="J53" s="6">
        <v>102</v>
      </c>
      <c r="K53" s="25">
        <f t="shared" si="5"/>
        <v>127.07843137254902</v>
      </c>
      <c r="L53" s="16">
        <v>31</v>
      </c>
      <c r="M53" s="25">
        <f t="shared" si="6"/>
        <v>418.12903225806451</v>
      </c>
      <c r="N53" s="16">
        <v>19</v>
      </c>
      <c r="O53" s="68">
        <f t="shared" si="2"/>
        <v>1557.3684210526317</v>
      </c>
      <c r="P53" s="25">
        <f t="shared" si="7"/>
        <v>682.21052631578948</v>
      </c>
    </row>
    <row r="54" spans="1:16" customFormat="1" ht="15.75" x14ac:dyDescent="0.25">
      <c r="A54" s="1"/>
      <c r="B54" s="17">
        <v>12</v>
      </c>
      <c r="C54" s="27">
        <v>31296</v>
      </c>
      <c r="D54" s="70">
        <v>9951</v>
      </c>
      <c r="E54" s="33">
        <f t="shared" si="3"/>
        <v>21345</v>
      </c>
      <c r="F54" s="41">
        <f t="shared" si="1"/>
        <v>2.1450105517033462</v>
      </c>
      <c r="G54" s="6">
        <v>20174</v>
      </c>
      <c r="H54" s="6">
        <v>643</v>
      </c>
      <c r="I54" s="25">
        <f t="shared" si="4"/>
        <v>15.475894245723172</v>
      </c>
      <c r="J54" s="6">
        <v>105</v>
      </c>
      <c r="K54" s="25">
        <f t="shared" si="5"/>
        <v>94.771428571428572</v>
      </c>
      <c r="L54" s="16">
        <v>34</v>
      </c>
      <c r="M54" s="25">
        <f t="shared" si="6"/>
        <v>292.6764705882353</v>
      </c>
      <c r="N54" s="16">
        <v>14</v>
      </c>
      <c r="O54" s="68">
        <f t="shared" si="2"/>
        <v>2235.4285714285716</v>
      </c>
      <c r="P54" s="25">
        <f t="shared" si="7"/>
        <v>710.78571428571433</v>
      </c>
    </row>
    <row r="55" spans="1:16" customFormat="1" ht="15.75" x14ac:dyDescent="0.25">
      <c r="A55" s="1"/>
      <c r="B55" s="17">
        <v>13</v>
      </c>
      <c r="C55" s="27">
        <v>42289</v>
      </c>
      <c r="D55" s="70">
        <v>13255</v>
      </c>
      <c r="E55" s="33">
        <f t="shared" si="3"/>
        <v>29034</v>
      </c>
      <c r="F55" s="41">
        <f t="shared" si="1"/>
        <v>2.1904187099207846</v>
      </c>
      <c r="G55" s="6">
        <v>19600</v>
      </c>
      <c r="H55" s="6">
        <v>685</v>
      </c>
      <c r="I55" s="25">
        <f t="shared" si="4"/>
        <v>19.350364963503651</v>
      </c>
      <c r="J55" s="6">
        <v>86</v>
      </c>
      <c r="K55" s="25">
        <f t="shared" si="5"/>
        <v>154.12790697674419</v>
      </c>
      <c r="L55" s="16">
        <v>45</v>
      </c>
      <c r="M55" s="25">
        <f t="shared" si="6"/>
        <v>294.55555555555554</v>
      </c>
      <c r="N55" s="16">
        <v>16</v>
      </c>
      <c r="O55" s="68">
        <f t="shared" si="2"/>
        <v>2643.0625</v>
      </c>
      <c r="P55" s="25">
        <f t="shared" si="7"/>
        <v>828.4375</v>
      </c>
    </row>
    <row r="56" spans="1:16" customFormat="1" ht="15.75" x14ac:dyDescent="0.25">
      <c r="A56" s="1"/>
      <c r="B56" s="17">
        <v>14</v>
      </c>
      <c r="C56" s="27">
        <v>55142</v>
      </c>
      <c r="D56" s="70">
        <v>8747</v>
      </c>
      <c r="E56" s="33">
        <f t="shared" si="3"/>
        <v>46395</v>
      </c>
      <c r="F56" s="41">
        <f t="shared" si="1"/>
        <v>5.3041042643191956</v>
      </c>
      <c r="G56" s="6">
        <v>15951</v>
      </c>
      <c r="H56" s="6">
        <v>608</v>
      </c>
      <c r="I56" s="25">
        <f t="shared" si="4"/>
        <v>14.386513157894736</v>
      </c>
      <c r="J56" s="6">
        <v>101</v>
      </c>
      <c r="K56" s="25">
        <f t="shared" si="5"/>
        <v>86.603960396039611</v>
      </c>
      <c r="L56" s="16">
        <v>32</v>
      </c>
      <c r="M56" s="25">
        <f t="shared" si="6"/>
        <v>273.34375</v>
      </c>
      <c r="N56" s="16">
        <v>17</v>
      </c>
      <c r="O56" s="68">
        <f t="shared" si="2"/>
        <v>3243.6470588235293</v>
      </c>
      <c r="P56" s="25">
        <f t="shared" si="7"/>
        <v>514.52941176470586</v>
      </c>
    </row>
    <row r="57" spans="1:16" customFormat="1" ht="15.75" x14ac:dyDescent="0.25">
      <c r="A57" s="1"/>
      <c r="B57" s="17">
        <v>15</v>
      </c>
      <c r="C57" s="27">
        <v>28399</v>
      </c>
      <c r="D57" s="70">
        <v>13577</v>
      </c>
      <c r="E57" s="33">
        <f t="shared" si="3"/>
        <v>14822</v>
      </c>
      <c r="F57" s="41">
        <f t="shared" si="1"/>
        <v>1.0916991971716874</v>
      </c>
      <c r="G57" s="6">
        <v>15392</v>
      </c>
      <c r="H57" s="6">
        <v>594</v>
      </c>
      <c r="I57" s="25">
        <f t="shared" si="4"/>
        <v>22.856902356902356</v>
      </c>
      <c r="J57" s="6">
        <v>101</v>
      </c>
      <c r="K57" s="25">
        <f t="shared" si="5"/>
        <v>134.42574257425741</v>
      </c>
      <c r="L57" s="16">
        <v>48</v>
      </c>
      <c r="M57" s="25">
        <f t="shared" si="6"/>
        <v>282.85416666666669</v>
      </c>
      <c r="N57" s="16">
        <v>22</v>
      </c>
      <c r="O57" s="68">
        <f t="shared" si="2"/>
        <v>1290.8636363636363</v>
      </c>
      <c r="P57" s="25">
        <f t="shared" si="7"/>
        <v>617.13636363636363</v>
      </c>
    </row>
    <row r="58" spans="1:16" customFormat="1" ht="15.75" x14ac:dyDescent="0.25">
      <c r="A58" s="1"/>
      <c r="B58" s="17">
        <v>16</v>
      </c>
      <c r="C58" s="27">
        <v>32875</v>
      </c>
      <c r="D58" s="70">
        <v>8138</v>
      </c>
      <c r="E58" s="33">
        <f t="shared" si="3"/>
        <v>24737</v>
      </c>
      <c r="F58" s="41">
        <f t="shared" si="1"/>
        <v>3.0396903416072747</v>
      </c>
      <c r="G58" s="6">
        <v>15180</v>
      </c>
      <c r="H58" s="6">
        <v>612</v>
      </c>
      <c r="I58" s="25">
        <f t="shared" si="4"/>
        <v>13.297385620915033</v>
      </c>
      <c r="J58" s="6">
        <v>94</v>
      </c>
      <c r="K58" s="25">
        <f t="shared" si="5"/>
        <v>86.574468085106389</v>
      </c>
      <c r="L58" s="16">
        <v>44</v>
      </c>
      <c r="M58" s="25">
        <f t="shared" si="6"/>
        <v>184.95454545454547</v>
      </c>
      <c r="N58" s="16">
        <v>18</v>
      </c>
      <c r="O58" s="68">
        <f t="shared" si="2"/>
        <v>1826.3888888888889</v>
      </c>
      <c r="P58" s="25">
        <f t="shared" si="7"/>
        <v>452.11111111111109</v>
      </c>
    </row>
    <row r="59" spans="1:16" customFormat="1" ht="15.75" x14ac:dyDescent="0.25">
      <c r="A59" s="1"/>
      <c r="B59" s="17">
        <v>17</v>
      </c>
      <c r="C59" s="27">
        <v>42449</v>
      </c>
      <c r="D59" s="70">
        <v>8350</v>
      </c>
      <c r="E59" s="33">
        <f t="shared" si="3"/>
        <v>34099</v>
      </c>
      <c r="F59" s="41">
        <f t="shared" si="1"/>
        <v>4.0837125748502991</v>
      </c>
      <c r="G59" s="6">
        <v>19533</v>
      </c>
      <c r="H59" s="6">
        <v>730</v>
      </c>
      <c r="I59" s="25">
        <f t="shared" si="4"/>
        <v>11.438356164383562</v>
      </c>
      <c r="J59" s="6">
        <v>108</v>
      </c>
      <c r="K59" s="25">
        <f t="shared" si="5"/>
        <v>77.31481481481481</v>
      </c>
      <c r="L59" s="16">
        <v>31</v>
      </c>
      <c r="M59" s="25">
        <f t="shared" si="6"/>
        <v>269.35483870967744</v>
      </c>
      <c r="N59" s="16">
        <v>17</v>
      </c>
      <c r="O59" s="68">
        <f t="shared" si="2"/>
        <v>2497</v>
      </c>
      <c r="P59" s="25">
        <f t="shared" si="7"/>
        <v>491.1764705882353</v>
      </c>
    </row>
    <row r="60" spans="1:16" customFormat="1" ht="15.75" x14ac:dyDescent="0.25">
      <c r="A60" s="1"/>
      <c r="B60" s="17">
        <v>18</v>
      </c>
      <c r="C60" s="27">
        <v>37459</v>
      </c>
      <c r="D60" s="70">
        <v>13698</v>
      </c>
      <c r="E60" s="33">
        <f t="shared" si="3"/>
        <v>23761</v>
      </c>
      <c r="F60" s="41">
        <f t="shared" si="1"/>
        <v>1.7346327931084831</v>
      </c>
      <c r="G60" s="6">
        <v>21375</v>
      </c>
      <c r="H60" s="6">
        <v>668</v>
      </c>
      <c r="I60" s="25">
        <f t="shared" si="4"/>
        <v>20.505988023952096</v>
      </c>
      <c r="J60" s="6">
        <v>95</v>
      </c>
      <c r="K60" s="25">
        <f t="shared" si="5"/>
        <v>144.18947368421053</v>
      </c>
      <c r="L60" s="16">
        <v>40</v>
      </c>
      <c r="M60" s="25">
        <f t="shared" si="6"/>
        <v>342.45</v>
      </c>
      <c r="N60" s="16">
        <v>19</v>
      </c>
      <c r="O60" s="68">
        <f t="shared" si="2"/>
        <v>1971.5263157894738</v>
      </c>
      <c r="P60" s="25">
        <f t="shared" si="7"/>
        <v>720.9473684210526</v>
      </c>
    </row>
    <row r="61" spans="1:16" customFormat="1" ht="15.75" x14ac:dyDescent="0.25">
      <c r="A61" s="1"/>
      <c r="B61" s="17">
        <v>19</v>
      </c>
      <c r="C61" s="27">
        <v>33290</v>
      </c>
      <c r="D61" s="70">
        <v>8494</v>
      </c>
      <c r="E61" s="33">
        <f t="shared" si="3"/>
        <v>24796</v>
      </c>
      <c r="F61" s="41">
        <f t="shared" si="1"/>
        <v>2.9192371085472097</v>
      </c>
      <c r="G61" s="6">
        <v>20225</v>
      </c>
      <c r="H61" s="6">
        <v>752</v>
      </c>
      <c r="I61" s="25">
        <f t="shared" si="4"/>
        <v>11.295212765957446</v>
      </c>
      <c r="J61" s="6">
        <v>86</v>
      </c>
      <c r="K61" s="25">
        <f t="shared" si="5"/>
        <v>98.767441860465112</v>
      </c>
      <c r="L61" s="16">
        <v>49</v>
      </c>
      <c r="M61" s="25">
        <f t="shared" si="6"/>
        <v>173.34693877551021</v>
      </c>
      <c r="N61" s="16">
        <v>13</v>
      </c>
      <c r="O61" s="68">
        <f t="shared" si="2"/>
        <v>2560.7692307692309</v>
      </c>
      <c r="P61" s="25">
        <f t="shared" si="7"/>
        <v>653.38461538461536</v>
      </c>
    </row>
    <row r="62" spans="1:16" customFormat="1" ht="15.75" x14ac:dyDescent="0.25">
      <c r="A62" s="1"/>
      <c r="B62" s="17">
        <v>20</v>
      </c>
      <c r="C62" s="27">
        <v>50612</v>
      </c>
      <c r="D62" s="70">
        <v>12898</v>
      </c>
      <c r="E62" s="33">
        <f t="shared" si="3"/>
        <v>37714</v>
      </c>
      <c r="F62" s="41">
        <f t="shared" si="1"/>
        <v>2.9240192277872539</v>
      </c>
      <c r="G62" s="6">
        <v>14903</v>
      </c>
      <c r="H62" s="6">
        <v>680</v>
      </c>
      <c r="I62" s="25">
        <f t="shared" si="4"/>
        <v>18.96764705882353</v>
      </c>
      <c r="J62" s="6">
        <v>97</v>
      </c>
      <c r="K62" s="25">
        <f t="shared" si="5"/>
        <v>132.96907216494844</v>
      </c>
      <c r="L62" s="16">
        <v>45</v>
      </c>
      <c r="M62" s="25">
        <f t="shared" si="6"/>
        <v>286.62222222222221</v>
      </c>
      <c r="N62" s="16">
        <v>20</v>
      </c>
      <c r="O62" s="68">
        <f t="shared" si="2"/>
        <v>2530.6</v>
      </c>
      <c r="P62" s="25">
        <f t="shared" si="7"/>
        <v>644.9</v>
      </c>
    </row>
    <row r="63" spans="1:16" customFormat="1" ht="15.75" x14ac:dyDescent="0.25">
      <c r="A63" s="1"/>
      <c r="B63" s="17">
        <v>21</v>
      </c>
      <c r="C63" s="27">
        <v>45596</v>
      </c>
      <c r="D63" s="70">
        <v>12129</v>
      </c>
      <c r="E63" s="33">
        <f t="shared" si="3"/>
        <v>33467</v>
      </c>
      <c r="F63" s="41">
        <f t="shared" si="1"/>
        <v>2.7592546788688268</v>
      </c>
      <c r="G63" s="6">
        <v>17533</v>
      </c>
      <c r="H63" s="6">
        <v>658</v>
      </c>
      <c r="I63" s="25">
        <f t="shared" si="4"/>
        <v>18.433130699088146</v>
      </c>
      <c r="J63" s="6">
        <v>118</v>
      </c>
      <c r="K63" s="25">
        <f t="shared" si="5"/>
        <v>102.78813559322033</v>
      </c>
      <c r="L63" s="16">
        <v>32</v>
      </c>
      <c r="M63" s="25">
        <f t="shared" si="6"/>
        <v>379.03125</v>
      </c>
      <c r="N63" s="16">
        <v>19</v>
      </c>
      <c r="O63" s="68">
        <f t="shared" si="2"/>
        <v>2399.7894736842104</v>
      </c>
      <c r="P63" s="25">
        <f t="shared" si="7"/>
        <v>638.36842105263156</v>
      </c>
    </row>
    <row r="64" spans="1:16" customFormat="1" ht="15.75" x14ac:dyDescent="0.25">
      <c r="A64" s="1"/>
      <c r="B64" s="17">
        <v>22</v>
      </c>
      <c r="C64" s="27">
        <v>43240</v>
      </c>
      <c r="D64" s="70">
        <v>9633</v>
      </c>
      <c r="E64" s="33">
        <f t="shared" si="3"/>
        <v>33607</v>
      </c>
      <c r="F64" s="41">
        <f t="shared" si="1"/>
        <v>3.4887366344856225</v>
      </c>
      <c r="G64" s="6">
        <v>20465</v>
      </c>
      <c r="H64" s="6">
        <v>658</v>
      </c>
      <c r="I64" s="25">
        <f t="shared" si="4"/>
        <v>14.639817629179332</v>
      </c>
      <c r="J64" s="6">
        <v>101</v>
      </c>
      <c r="K64" s="25">
        <f t="shared" si="5"/>
        <v>95.376237623762378</v>
      </c>
      <c r="L64" s="16">
        <v>39</v>
      </c>
      <c r="M64" s="25">
        <f t="shared" si="6"/>
        <v>247</v>
      </c>
      <c r="N64" s="16">
        <v>20</v>
      </c>
      <c r="O64" s="68">
        <f t="shared" si="2"/>
        <v>2162</v>
      </c>
      <c r="P64" s="25">
        <f t="shared" si="7"/>
        <v>481.65</v>
      </c>
    </row>
    <row r="65" spans="1:16" customFormat="1" ht="15.75" x14ac:dyDescent="0.25">
      <c r="A65" s="1"/>
      <c r="B65" s="17">
        <v>23</v>
      </c>
      <c r="C65" s="27">
        <v>38546</v>
      </c>
      <c r="D65" s="70">
        <v>12892</v>
      </c>
      <c r="E65" s="33">
        <f t="shared" si="3"/>
        <v>25654</v>
      </c>
      <c r="F65" s="41">
        <f t="shared" si="1"/>
        <v>1.9899162271175923</v>
      </c>
      <c r="G65" s="6">
        <v>20366</v>
      </c>
      <c r="H65" s="6">
        <v>816</v>
      </c>
      <c r="I65" s="25">
        <f t="shared" si="4"/>
        <v>15.799019607843137</v>
      </c>
      <c r="J65" s="6">
        <v>102</v>
      </c>
      <c r="K65" s="25">
        <f t="shared" si="5"/>
        <v>126.3921568627451</v>
      </c>
      <c r="L65" s="16">
        <v>34</v>
      </c>
      <c r="M65" s="25">
        <f t="shared" si="6"/>
        <v>379.1764705882353</v>
      </c>
      <c r="N65" s="16">
        <v>21</v>
      </c>
      <c r="O65" s="68">
        <f t="shared" si="2"/>
        <v>1835.5238095238096</v>
      </c>
      <c r="P65" s="25">
        <f t="shared" si="7"/>
        <v>613.90476190476193</v>
      </c>
    </row>
    <row r="66" spans="1:16" customFormat="1" ht="15.75" x14ac:dyDescent="0.25">
      <c r="A66" s="1"/>
      <c r="B66" s="17">
        <v>24</v>
      </c>
      <c r="C66" s="27">
        <v>41052</v>
      </c>
      <c r="D66" s="70">
        <v>7746</v>
      </c>
      <c r="E66" s="33">
        <f t="shared" si="3"/>
        <v>33306</v>
      </c>
      <c r="F66" s="41">
        <f t="shared" si="1"/>
        <v>4.2997676219984511</v>
      </c>
      <c r="G66" s="6">
        <v>17090</v>
      </c>
      <c r="H66" s="6">
        <v>618</v>
      </c>
      <c r="I66" s="25">
        <f t="shared" si="4"/>
        <v>12.533980582524272</v>
      </c>
      <c r="J66" s="6">
        <v>103</v>
      </c>
      <c r="K66" s="25">
        <f t="shared" si="5"/>
        <v>75.203883495145632</v>
      </c>
      <c r="L66" s="16">
        <v>46</v>
      </c>
      <c r="M66" s="25">
        <f t="shared" si="6"/>
        <v>168.39130434782609</v>
      </c>
      <c r="N66" s="16">
        <v>21</v>
      </c>
      <c r="O66" s="68">
        <f t="shared" si="2"/>
        <v>1954.8571428571429</v>
      </c>
      <c r="P66" s="25">
        <f t="shared" si="7"/>
        <v>368.85714285714283</v>
      </c>
    </row>
    <row r="67" spans="1:16" customFormat="1" ht="15.75" x14ac:dyDescent="0.25">
      <c r="A67" s="1"/>
      <c r="B67" s="17">
        <v>25</v>
      </c>
      <c r="C67" s="27">
        <v>40747</v>
      </c>
      <c r="D67" s="70">
        <v>12866</v>
      </c>
      <c r="E67" s="33">
        <f t="shared" si="3"/>
        <v>27881</v>
      </c>
      <c r="F67" s="41">
        <f t="shared" si="1"/>
        <v>2.1670293797606095</v>
      </c>
      <c r="G67" s="6">
        <v>17109</v>
      </c>
      <c r="H67" s="6">
        <v>675</v>
      </c>
      <c r="I67" s="25">
        <f t="shared" si="4"/>
        <v>19.060740740740741</v>
      </c>
      <c r="J67" s="6">
        <v>118</v>
      </c>
      <c r="K67" s="25">
        <f t="shared" si="5"/>
        <v>109.03389830508475</v>
      </c>
      <c r="L67" s="16">
        <v>35</v>
      </c>
      <c r="M67" s="25">
        <f t="shared" si="6"/>
        <v>367.6</v>
      </c>
      <c r="N67" s="16">
        <v>13</v>
      </c>
      <c r="O67" s="68">
        <f t="shared" si="2"/>
        <v>3134.3846153846152</v>
      </c>
      <c r="P67" s="25">
        <f t="shared" si="7"/>
        <v>989.69230769230774</v>
      </c>
    </row>
    <row r="68" spans="1:16" customFormat="1" ht="15.75" x14ac:dyDescent="0.25">
      <c r="A68" s="1"/>
      <c r="B68" s="17">
        <v>26</v>
      </c>
      <c r="C68" s="27">
        <v>31348</v>
      </c>
      <c r="D68" s="70">
        <v>8883</v>
      </c>
      <c r="E68" s="33">
        <f t="shared" si="3"/>
        <v>22465</v>
      </c>
      <c r="F68" s="41">
        <f t="shared" si="1"/>
        <v>2.5289879545198692</v>
      </c>
      <c r="G68" s="6">
        <v>16168</v>
      </c>
      <c r="H68" s="6">
        <v>680</v>
      </c>
      <c r="I68" s="25">
        <f t="shared" si="4"/>
        <v>13.063235294117646</v>
      </c>
      <c r="J68" s="6">
        <v>113</v>
      </c>
      <c r="K68" s="25">
        <f t="shared" si="5"/>
        <v>78.610619469026545</v>
      </c>
      <c r="L68" s="16">
        <v>31</v>
      </c>
      <c r="M68" s="25">
        <f t="shared" si="6"/>
        <v>286.54838709677421</v>
      </c>
      <c r="N68" s="16">
        <v>20</v>
      </c>
      <c r="O68" s="68">
        <f t="shared" si="2"/>
        <v>1567.4</v>
      </c>
      <c r="P68" s="25">
        <f t="shared" si="7"/>
        <v>444.15</v>
      </c>
    </row>
    <row r="69" spans="1:16" customFormat="1" ht="15.75" x14ac:dyDescent="0.25">
      <c r="A69" s="1"/>
      <c r="B69" s="17">
        <v>27</v>
      </c>
      <c r="C69" s="27">
        <v>40114</v>
      </c>
      <c r="D69" s="70">
        <v>14117</v>
      </c>
      <c r="E69" s="33">
        <f t="shared" si="3"/>
        <v>25997</v>
      </c>
      <c r="F69" s="41">
        <f t="shared" si="1"/>
        <v>1.8415385705178153</v>
      </c>
      <c r="G69" s="6">
        <v>14837</v>
      </c>
      <c r="H69" s="6">
        <v>788</v>
      </c>
      <c r="I69" s="25">
        <f t="shared" si="4"/>
        <v>17.914974619289339</v>
      </c>
      <c r="J69" s="6">
        <v>95</v>
      </c>
      <c r="K69" s="25">
        <f t="shared" si="5"/>
        <v>148.6</v>
      </c>
      <c r="L69" s="16">
        <v>45</v>
      </c>
      <c r="M69" s="25">
        <f t="shared" si="6"/>
        <v>313.71111111111111</v>
      </c>
      <c r="N69" s="16">
        <v>16</v>
      </c>
      <c r="O69" s="68">
        <f t="shared" si="2"/>
        <v>2507.125</v>
      </c>
      <c r="P69" s="25">
        <f t="shared" si="7"/>
        <v>882.3125</v>
      </c>
    </row>
    <row r="70" spans="1:16" customFormat="1" ht="15.75" x14ac:dyDescent="0.25">
      <c r="A70" s="1"/>
      <c r="B70" s="17">
        <v>28</v>
      </c>
      <c r="C70" s="27">
        <v>31578</v>
      </c>
      <c r="D70" s="70">
        <v>11336</v>
      </c>
      <c r="E70" s="33">
        <f t="shared" si="3"/>
        <v>20242</v>
      </c>
      <c r="F70" s="41">
        <f t="shared" si="1"/>
        <v>1.7856386732533522</v>
      </c>
      <c r="G70" s="6">
        <v>19796</v>
      </c>
      <c r="H70" s="6">
        <v>614</v>
      </c>
      <c r="I70" s="25">
        <f t="shared" si="4"/>
        <v>18.462540716612377</v>
      </c>
      <c r="J70" s="6">
        <v>93</v>
      </c>
      <c r="K70" s="25">
        <f t="shared" si="5"/>
        <v>121.89247311827957</v>
      </c>
      <c r="L70" s="16">
        <v>51</v>
      </c>
      <c r="M70" s="25">
        <f t="shared" si="6"/>
        <v>222.27450980392157</v>
      </c>
      <c r="N70" s="16">
        <v>19</v>
      </c>
      <c r="O70" s="68">
        <f t="shared" si="2"/>
        <v>1662</v>
      </c>
      <c r="P70" s="25">
        <f t="shared" si="7"/>
        <v>596.63157894736844</v>
      </c>
    </row>
    <row r="71" spans="1:16" customFormat="1" ht="15.75" x14ac:dyDescent="0.25">
      <c r="A71" s="1"/>
      <c r="B71" s="17">
        <v>29</v>
      </c>
      <c r="C71" s="27">
        <v>30686</v>
      </c>
      <c r="D71" s="70">
        <v>6854</v>
      </c>
      <c r="E71" s="33">
        <f t="shared" si="3"/>
        <v>23832</v>
      </c>
      <c r="F71" s="41">
        <f t="shared" si="1"/>
        <v>3.4770936679311353</v>
      </c>
      <c r="G71" s="6">
        <v>20803</v>
      </c>
      <c r="H71" s="6">
        <v>685</v>
      </c>
      <c r="I71" s="25">
        <f t="shared" si="4"/>
        <v>10.005839416058395</v>
      </c>
      <c r="J71" s="6">
        <v>94</v>
      </c>
      <c r="K71" s="25">
        <f t="shared" si="5"/>
        <v>72.914893617021278</v>
      </c>
      <c r="L71" s="16">
        <v>51</v>
      </c>
      <c r="M71" s="25">
        <f t="shared" si="6"/>
        <v>134.39215686274511</v>
      </c>
      <c r="N71" s="16">
        <v>16</v>
      </c>
      <c r="O71" s="68">
        <f t="shared" si="2"/>
        <v>1917.875</v>
      </c>
      <c r="P71" s="25">
        <f t="shared" si="7"/>
        <v>428.375</v>
      </c>
    </row>
    <row r="72" spans="1:16" customFormat="1" ht="15.75" x14ac:dyDescent="0.25">
      <c r="A72" s="1"/>
      <c r="B72" s="17">
        <v>30</v>
      </c>
      <c r="C72" s="27">
        <v>39323</v>
      </c>
      <c r="D72" s="70">
        <v>9616</v>
      </c>
      <c r="E72" s="33">
        <f>IFERROR(C72-D72,"")</f>
        <v>29707</v>
      </c>
      <c r="F72" s="41">
        <f t="shared" si="1"/>
        <v>3.0893302828618969</v>
      </c>
      <c r="G72" s="6">
        <v>20767</v>
      </c>
      <c r="H72" s="6">
        <v>667</v>
      </c>
      <c r="I72" s="25">
        <f t="shared" si="4"/>
        <v>14.416791604197901</v>
      </c>
      <c r="J72" s="6">
        <v>93</v>
      </c>
      <c r="K72" s="25">
        <f t="shared" si="5"/>
        <v>103.39784946236558</v>
      </c>
      <c r="L72" s="16">
        <v>41</v>
      </c>
      <c r="M72" s="25">
        <f t="shared" si="6"/>
        <v>234.53658536585365</v>
      </c>
      <c r="N72" s="16">
        <v>20</v>
      </c>
      <c r="O72" s="68">
        <f t="shared" si="2"/>
        <v>1966.15</v>
      </c>
      <c r="P72" s="25">
        <f t="shared" si="7"/>
        <v>480.8</v>
      </c>
    </row>
    <row r="73" spans="1:16" customFormat="1" ht="15.75" x14ac:dyDescent="0.25">
      <c r="A73" s="1"/>
      <c r="B73" s="17">
        <v>31</v>
      </c>
      <c r="C73" s="27">
        <v>46688</v>
      </c>
      <c r="D73" s="70">
        <v>9072</v>
      </c>
      <c r="E73" s="33">
        <f t="shared" si="0"/>
        <v>37616</v>
      </c>
      <c r="F73" s="41">
        <f t="shared" si="1"/>
        <v>4.1463844797178133</v>
      </c>
      <c r="G73" s="6">
        <v>21225</v>
      </c>
      <c r="H73" s="6">
        <v>660</v>
      </c>
      <c r="I73" s="25">
        <f t="shared" ref="I73:I94" si="8">IFERROR(D73/H73,"")</f>
        <v>13.745454545454546</v>
      </c>
      <c r="J73" s="6">
        <v>122</v>
      </c>
      <c r="K73" s="25">
        <f t="shared" ref="K73:K94" si="9">IFERROR(D73/J73,"")</f>
        <v>74.360655737704917</v>
      </c>
      <c r="L73" s="16">
        <v>39</v>
      </c>
      <c r="M73" s="25">
        <f t="shared" ref="M73:M94" si="10">IFERROR(D73/L73,"")</f>
        <v>232.61538461538461</v>
      </c>
      <c r="N73" s="16">
        <v>15</v>
      </c>
      <c r="O73" s="68">
        <f t="shared" si="2"/>
        <v>3112.5333333333333</v>
      </c>
      <c r="P73" s="25">
        <f t="shared" ref="P73:P94" si="11">IFERROR(D73/N73,"")</f>
        <v>604.79999999999995</v>
      </c>
    </row>
    <row r="74" spans="1:16" customFormat="1" ht="15.75" x14ac:dyDescent="0.25">
      <c r="A74" s="1"/>
      <c r="B74" s="17">
        <v>32</v>
      </c>
      <c r="C74" s="27">
        <v>52649</v>
      </c>
      <c r="D74" s="70">
        <v>10168</v>
      </c>
      <c r="E74" s="33">
        <f t="shared" si="0"/>
        <v>42481</v>
      </c>
      <c r="F74" s="41">
        <f t="shared" si="1"/>
        <v>4.1779110936270651</v>
      </c>
      <c r="G74" s="6">
        <v>17136</v>
      </c>
      <c r="H74" s="6">
        <v>655</v>
      </c>
      <c r="I74" s="25">
        <f t="shared" si="8"/>
        <v>15.523664122137404</v>
      </c>
      <c r="J74" s="6">
        <v>89</v>
      </c>
      <c r="K74" s="25">
        <f t="shared" si="9"/>
        <v>114.24719101123596</v>
      </c>
      <c r="L74" s="16">
        <v>33</v>
      </c>
      <c r="M74" s="25">
        <f t="shared" si="10"/>
        <v>308.12121212121212</v>
      </c>
      <c r="N74" s="16">
        <v>22</v>
      </c>
      <c r="O74" s="68">
        <f t="shared" si="2"/>
        <v>2393.1363636363635</v>
      </c>
      <c r="P74" s="25">
        <f t="shared" si="11"/>
        <v>462.18181818181819</v>
      </c>
    </row>
    <row r="75" spans="1:16" customFormat="1" ht="15.75" x14ac:dyDescent="0.25">
      <c r="A75" s="1"/>
      <c r="B75" s="17">
        <v>33</v>
      </c>
      <c r="C75" s="27">
        <v>44043</v>
      </c>
      <c r="D75" s="70">
        <v>8780</v>
      </c>
      <c r="E75" s="33">
        <f t="shared" si="0"/>
        <v>35263</v>
      </c>
      <c r="F75" s="41">
        <f t="shared" si="1"/>
        <v>4.0162870159453306</v>
      </c>
      <c r="G75" s="6">
        <v>18225</v>
      </c>
      <c r="H75" s="6">
        <v>734</v>
      </c>
      <c r="I75" s="25">
        <f t="shared" si="8"/>
        <v>11.961852861035423</v>
      </c>
      <c r="J75" s="6">
        <v>99</v>
      </c>
      <c r="K75" s="25">
        <f t="shared" si="9"/>
        <v>88.686868686868692</v>
      </c>
      <c r="L75" s="16">
        <v>47</v>
      </c>
      <c r="M75" s="25">
        <f t="shared" si="10"/>
        <v>186.80851063829786</v>
      </c>
      <c r="N75" s="16">
        <v>17</v>
      </c>
      <c r="O75" s="68">
        <f t="shared" si="2"/>
        <v>2590.7647058823532</v>
      </c>
      <c r="P75" s="25">
        <f t="shared" si="11"/>
        <v>516.47058823529414</v>
      </c>
    </row>
    <row r="76" spans="1:16" customFormat="1" ht="15.75" x14ac:dyDescent="0.25">
      <c r="A76" s="1"/>
      <c r="B76" s="17">
        <v>34</v>
      </c>
      <c r="C76" s="27">
        <v>47320</v>
      </c>
      <c r="D76" s="70">
        <v>7131</v>
      </c>
      <c r="E76" s="33">
        <f t="shared" si="0"/>
        <v>40189</v>
      </c>
      <c r="F76" s="41">
        <f t="shared" si="1"/>
        <v>5.6358154536530645</v>
      </c>
      <c r="G76" s="6">
        <v>18425</v>
      </c>
      <c r="H76" s="6">
        <v>683</v>
      </c>
      <c r="I76" s="25">
        <f t="shared" si="8"/>
        <v>10.440702781844802</v>
      </c>
      <c r="J76" s="6">
        <v>84</v>
      </c>
      <c r="K76" s="25">
        <f t="shared" si="9"/>
        <v>84.892857142857139</v>
      </c>
      <c r="L76" s="16">
        <v>44</v>
      </c>
      <c r="M76" s="25">
        <f t="shared" si="10"/>
        <v>162.06818181818181</v>
      </c>
      <c r="N76" s="16">
        <v>13</v>
      </c>
      <c r="O76" s="68">
        <f t="shared" si="2"/>
        <v>3640</v>
      </c>
      <c r="P76" s="25">
        <f t="shared" si="11"/>
        <v>548.53846153846155</v>
      </c>
    </row>
    <row r="77" spans="1:16" customFormat="1" ht="15.75" x14ac:dyDescent="0.25">
      <c r="A77" s="1"/>
      <c r="B77" s="17">
        <v>35</v>
      </c>
      <c r="C77" s="27">
        <v>46238</v>
      </c>
      <c r="D77" s="70">
        <v>11629</v>
      </c>
      <c r="E77" s="33">
        <f t="shared" si="0"/>
        <v>34609</v>
      </c>
      <c r="F77" s="41">
        <f t="shared" si="1"/>
        <v>2.976094247140769</v>
      </c>
      <c r="G77" s="6">
        <v>19449</v>
      </c>
      <c r="H77" s="6">
        <v>786</v>
      </c>
      <c r="I77" s="25">
        <f t="shared" si="8"/>
        <v>14.795165394402035</v>
      </c>
      <c r="J77" s="6">
        <v>118</v>
      </c>
      <c r="K77" s="25">
        <f t="shared" si="9"/>
        <v>98.550847457627114</v>
      </c>
      <c r="L77" s="16">
        <v>31</v>
      </c>
      <c r="M77" s="25">
        <f t="shared" si="10"/>
        <v>375.12903225806451</v>
      </c>
      <c r="N77" s="16">
        <v>22</v>
      </c>
      <c r="O77" s="68">
        <f t="shared" si="2"/>
        <v>2101.7272727272725</v>
      </c>
      <c r="P77" s="25">
        <f t="shared" si="11"/>
        <v>528.59090909090912</v>
      </c>
    </row>
    <row r="78" spans="1:16" customFormat="1" ht="15.75" x14ac:dyDescent="0.25">
      <c r="A78" s="1"/>
      <c r="B78" s="17">
        <v>36</v>
      </c>
      <c r="C78" s="27">
        <v>32358</v>
      </c>
      <c r="D78" s="70">
        <v>13260</v>
      </c>
      <c r="E78" s="33">
        <f t="shared" si="0"/>
        <v>19098</v>
      </c>
      <c r="F78" s="41">
        <f t="shared" si="1"/>
        <v>1.4402714932126697</v>
      </c>
      <c r="G78" s="6">
        <v>17000</v>
      </c>
      <c r="H78" s="6">
        <v>705</v>
      </c>
      <c r="I78" s="25">
        <f t="shared" si="8"/>
        <v>18.808510638297872</v>
      </c>
      <c r="J78" s="6">
        <v>85</v>
      </c>
      <c r="K78" s="25">
        <f t="shared" si="9"/>
        <v>156</v>
      </c>
      <c r="L78" s="16">
        <v>50</v>
      </c>
      <c r="M78" s="25">
        <f t="shared" si="10"/>
        <v>265.2</v>
      </c>
      <c r="N78" s="16">
        <v>17</v>
      </c>
      <c r="O78" s="68">
        <f t="shared" si="2"/>
        <v>1903.4117647058824</v>
      </c>
      <c r="P78" s="25">
        <f t="shared" si="11"/>
        <v>780</v>
      </c>
    </row>
    <row r="79" spans="1:16" customFormat="1" ht="15.75" x14ac:dyDescent="0.25">
      <c r="A79" s="1"/>
      <c r="B79" s="17">
        <v>37</v>
      </c>
      <c r="C79" s="27">
        <v>43060</v>
      </c>
      <c r="D79" s="70">
        <v>8528</v>
      </c>
      <c r="E79" s="33">
        <f t="shared" si="0"/>
        <v>34532</v>
      </c>
      <c r="F79" s="41">
        <f t="shared" si="1"/>
        <v>4.0492495309568479</v>
      </c>
      <c r="G79" s="6">
        <v>20402</v>
      </c>
      <c r="H79" s="6">
        <v>622</v>
      </c>
      <c r="I79" s="25">
        <f t="shared" si="8"/>
        <v>13.710610932475884</v>
      </c>
      <c r="J79" s="6">
        <v>102</v>
      </c>
      <c r="K79" s="25">
        <f t="shared" si="9"/>
        <v>83.607843137254903</v>
      </c>
      <c r="L79" s="16">
        <v>31</v>
      </c>
      <c r="M79" s="25">
        <f t="shared" si="10"/>
        <v>275.09677419354841</v>
      </c>
      <c r="N79" s="16">
        <v>19</v>
      </c>
      <c r="O79" s="68">
        <f t="shared" si="2"/>
        <v>2266.3157894736842</v>
      </c>
      <c r="P79" s="25">
        <f t="shared" si="11"/>
        <v>448.84210526315792</v>
      </c>
    </row>
    <row r="80" spans="1:16" customFormat="1" ht="15.75" x14ac:dyDescent="0.25">
      <c r="A80" s="1"/>
      <c r="B80" s="17">
        <v>38</v>
      </c>
      <c r="C80" s="27">
        <v>40792</v>
      </c>
      <c r="D80" s="70">
        <v>11212</v>
      </c>
      <c r="E80" s="33">
        <f t="shared" si="0"/>
        <v>29580</v>
      </c>
      <c r="F80" s="41">
        <f t="shared" si="1"/>
        <v>2.638244737780949</v>
      </c>
      <c r="G80" s="6">
        <v>20174</v>
      </c>
      <c r="H80" s="6">
        <v>643</v>
      </c>
      <c r="I80" s="25">
        <f t="shared" si="8"/>
        <v>17.437013996889579</v>
      </c>
      <c r="J80" s="6">
        <v>105</v>
      </c>
      <c r="K80" s="25">
        <f t="shared" si="9"/>
        <v>106.78095238095239</v>
      </c>
      <c r="L80" s="16">
        <v>34</v>
      </c>
      <c r="M80" s="25">
        <f t="shared" si="10"/>
        <v>329.76470588235293</v>
      </c>
      <c r="N80" s="16">
        <v>14</v>
      </c>
      <c r="O80" s="68">
        <f t="shared" si="2"/>
        <v>2913.7142857142858</v>
      </c>
      <c r="P80" s="25">
        <f t="shared" si="11"/>
        <v>800.85714285714289</v>
      </c>
    </row>
    <row r="81" spans="1:16" customFormat="1" ht="15.75" x14ac:dyDescent="0.25">
      <c r="A81" s="1"/>
      <c r="B81" s="17">
        <v>39</v>
      </c>
      <c r="C81" s="27">
        <v>43536</v>
      </c>
      <c r="D81" s="70">
        <v>13868</v>
      </c>
      <c r="E81" s="33">
        <f>IFERROR(C81-D81,"")</f>
        <v>29668</v>
      </c>
      <c r="F81" s="41">
        <f>IFERROR(E81/D81,"")</f>
        <v>2.1393135275454283</v>
      </c>
      <c r="G81" s="6">
        <v>19600</v>
      </c>
      <c r="H81" s="6">
        <v>685</v>
      </c>
      <c r="I81" s="25">
        <f t="shared" si="8"/>
        <v>20.245255474452556</v>
      </c>
      <c r="J81" s="6">
        <v>86</v>
      </c>
      <c r="K81" s="25">
        <f t="shared" si="9"/>
        <v>161.25581395348837</v>
      </c>
      <c r="L81" s="16">
        <v>45</v>
      </c>
      <c r="M81" s="25">
        <f t="shared" si="10"/>
        <v>308.17777777777781</v>
      </c>
      <c r="N81" s="16">
        <v>16</v>
      </c>
      <c r="O81" s="68">
        <f t="shared" si="2"/>
        <v>2721</v>
      </c>
      <c r="P81" s="25">
        <f t="shared" si="11"/>
        <v>866.75</v>
      </c>
    </row>
    <row r="82" spans="1:16" customFormat="1" ht="15.75" x14ac:dyDescent="0.25">
      <c r="A82" s="1"/>
      <c r="B82" s="17">
        <v>40</v>
      </c>
      <c r="C82" s="27">
        <v>33376</v>
      </c>
      <c r="D82" s="70">
        <v>14027</v>
      </c>
      <c r="E82" s="33">
        <f t="shared" si="0"/>
        <v>19349</v>
      </c>
      <c r="F82" s="41">
        <f t="shared" si="1"/>
        <v>1.3794111356669281</v>
      </c>
      <c r="G82" s="6">
        <v>15951</v>
      </c>
      <c r="H82" s="6">
        <v>608</v>
      </c>
      <c r="I82" s="25">
        <f t="shared" si="8"/>
        <v>23.070723684210527</v>
      </c>
      <c r="J82" s="6">
        <v>101</v>
      </c>
      <c r="K82" s="25">
        <f t="shared" si="9"/>
        <v>138.88118811881188</v>
      </c>
      <c r="L82" s="16">
        <v>32</v>
      </c>
      <c r="M82" s="25">
        <f t="shared" si="10"/>
        <v>438.34375</v>
      </c>
      <c r="N82" s="16">
        <v>17</v>
      </c>
      <c r="O82" s="68">
        <f t="shared" si="2"/>
        <v>1963.2941176470588</v>
      </c>
      <c r="P82" s="25">
        <f t="shared" si="11"/>
        <v>825.11764705882354</v>
      </c>
    </row>
    <row r="83" spans="1:16" customFormat="1" ht="15.75" x14ac:dyDescent="0.25">
      <c r="A83" s="1"/>
      <c r="B83" s="17">
        <v>41</v>
      </c>
      <c r="C83" s="27">
        <v>35087</v>
      </c>
      <c r="D83" s="70">
        <v>8039</v>
      </c>
      <c r="E83" s="33">
        <f t="shared" si="0"/>
        <v>27048</v>
      </c>
      <c r="F83" s="41">
        <f t="shared" si="1"/>
        <v>3.364597586764523</v>
      </c>
      <c r="G83" s="6">
        <v>15392</v>
      </c>
      <c r="H83" s="6">
        <v>594</v>
      </c>
      <c r="I83" s="25">
        <f t="shared" si="8"/>
        <v>13.533670033670033</v>
      </c>
      <c r="J83" s="6">
        <v>101</v>
      </c>
      <c r="K83" s="25">
        <f t="shared" si="9"/>
        <v>79.594059405940598</v>
      </c>
      <c r="L83" s="16">
        <v>48</v>
      </c>
      <c r="M83" s="25">
        <f t="shared" si="10"/>
        <v>167.47916666666666</v>
      </c>
      <c r="N83" s="16">
        <v>22</v>
      </c>
      <c r="O83" s="68">
        <f t="shared" si="2"/>
        <v>1594.8636363636363</v>
      </c>
      <c r="P83" s="25">
        <f t="shared" si="11"/>
        <v>365.40909090909093</v>
      </c>
    </row>
    <row r="84" spans="1:16" customFormat="1" ht="15.75" x14ac:dyDescent="0.25">
      <c r="A84" s="1"/>
      <c r="B84" s="17">
        <v>42</v>
      </c>
      <c r="C84" s="27">
        <v>31690</v>
      </c>
      <c r="D84" s="70">
        <v>8257</v>
      </c>
      <c r="E84" s="33">
        <f t="shared" si="0"/>
        <v>23433</v>
      </c>
      <c r="F84" s="41">
        <f t="shared" si="1"/>
        <v>2.8379556739735983</v>
      </c>
      <c r="G84" s="6">
        <v>15180</v>
      </c>
      <c r="H84" s="6">
        <v>612</v>
      </c>
      <c r="I84" s="25">
        <f t="shared" si="8"/>
        <v>13.491830065359476</v>
      </c>
      <c r="J84" s="6">
        <v>94</v>
      </c>
      <c r="K84" s="25">
        <f t="shared" si="9"/>
        <v>87.840425531914889</v>
      </c>
      <c r="L84" s="16">
        <v>44</v>
      </c>
      <c r="M84" s="25">
        <f t="shared" si="10"/>
        <v>187.65909090909091</v>
      </c>
      <c r="N84" s="16">
        <v>18</v>
      </c>
      <c r="O84" s="68">
        <f t="shared" si="2"/>
        <v>1760.5555555555557</v>
      </c>
      <c r="P84" s="25">
        <f t="shared" si="11"/>
        <v>458.72222222222223</v>
      </c>
    </row>
    <row r="85" spans="1:16" customFormat="1" ht="15.75" x14ac:dyDescent="0.25">
      <c r="A85" s="1"/>
      <c r="B85" s="17">
        <v>43</v>
      </c>
      <c r="C85" s="27">
        <v>51502</v>
      </c>
      <c r="D85" s="70">
        <v>11435</v>
      </c>
      <c r="E85" s="33">
        <f t="shared" si="0"/>
        <v>40067</v>
      </c>
      <c r="F85" s="41">
        <f t="shared" si="1"/>
        <v>3.5038915609969394</v>
      </c>
      <c r="G85" s="6">
        <v>19533</v>
      </c>
      <c r="H85" s="6">
        <v>730</v>
      </c>
      <c r="I85" s="25">
        <f t="shared" si="8"/>
        <v>15.664383561643836</v>
      </c>
      <c r="J85" s="6">
        <v>108</v>
      </c>
      <c r="K85" s="25">
        <f t="shared" si="9"/>
        <v>105.87962962962963</v>
      </c>
      <c r="L85" s="16">
        <v>31</v>
      </c>
      <c r="M85" s="25">
        <f t="shared" si="10"/>
        <v>368.87096774193549</v>
      </c>
      <c r="N85" s="16">
        <v>17</v>
      </c>
      <c r="O85" s="68">
        <f t="shared" si="2"/>
        <v>3029.5294117647059</v>
      </c>
      <c r="P85" s="25">
        <f t="shared" si="11"/>
        <v>672.64705882352939</v>
      </c>
    </row>
    <row r="86" spans="1:16" customFormat="1" ht="15.75" x14ac:dyDescent="0.25">
      <c r="A86" s="1"/>
      <c r="B86" s="17">
        <v>44</v>
      </c>
      <c r="C86" s="27">
        <v>27588</v>
      </c>
      <c r="D86" s="70">
        <v>10663</v>
      </c>
      <c r="E86" s="33">
        <f t="shared" si="0"/>
        <v>16925</v>
      </c>
      <c r="F86" s="41">
        <f t="shared" si="1"/>
        <v>1.5872643721279189</v>
      </c>
      <c r="G86" s="6">
        <v>21375</v>
      </c>
      <c r="H86" s="6">
        <v>668</v>
      </c>
      <c r="I86" s="25">
        <f t="shared" si="8"/>
        <v>15.962574850299401</v>
      </c>
      <c r="J86" s="6">
        <v>95</v>
      </c>
      <c r="K86" s="25">
        <f t="shared" si="9"/>
        <v>112.2421052631579</v>
      </c>
      <c r="L86" s="16">
        <v>40</v>
      </c>
      <c r="M86" s="25">
        <f t="shared" si="10"/>
        <v>266.57499999999999</v>
      </c>
      <c r="N86" s="16">
        <v>19</v>
      </c>
      <c r="O86" s="68">
        <f t="shared" si="2"/>
        <v>1452</v>
      </c>
      <c r="P86" s="25">
        <f t="shared" si="11"/>
        <v>561.21052631578948</v>
      </c>
    </row>
    <row r="87" spans="1:16" customFormat="1" ht="15.75" x14ac:dyDescent="0.25">
      <c r="A87" s="1"/>
      <c r="B87" s="17">
        <v>45</v>
      </c>
      <c r="C87" s="27">
        <v>36856</v>
      </c>
      <c r="D87" s="70">
        <v>13750</v>
      </c>
      <c r="E87" s="33">
        <f t="shared" si="0"/>
        <v>23106</v>
      </c>
      <c r="F87" s="41">
        <f t="shared" si="1"/>
        <v>1.6804363636363637</v>
      </c>
      <c r="G87" s="6">
        <v>20225</v>
      </c>
      <c r="H87" s="6">
        <v>752</v>
      </c>
      <c r="I87" s="25">
        <f t="shared" si="8"/>
        <v>18.284574468085108</v>
      </c>
      <c r="J87" s="6">
        <v>86</v>
      </c>
      <c r="K87" s="25">
        <f t="shared" si="9"/>
        <v>159.88372093023256</v>
      </c>
      <c r="L87" s="16">
        <v>49</v>
      </c>
      <c r="M87" s="25">
        <f t="shared" si="10"/>
        <v>280.61224489795916</v>
      </c>
      <c r="N87" s="16">
        <v>13</v>
      </c>
      <c r="O87" s="68">
        <f t="shared" si="2"/>
        <v>2835.0769230769229</v>
      </c>
      <c r="P87" s="25">
        <f t="shared" si="11"/>
        <v>1057.6923076923076</v>
      </c>
    </row>
    <row r="88" spans="1:16" customFormat="1" ht="15.75" x14ac:dyDescent="0.25">
      <c r="A88" s="1"/>
      <c r="B88" s="17">
        <v>46</v>
      </c>
      <c r="C88" s="27">
        <v>29343</v>
      </c>
      <c r="D88" s="70">
        <v>12668</v>
      </c>
      <c r="E88" s="33">
        <f t="shared" si="0"/>
        <v>16675</v>
      </c>
      <c r="F88" s="41">
        <f t="shared" si="1"/>
        <v>1.3163088095989897</v>
      </c>
      <c r="G88" s="6">
        <v>14903</v>
      </c>
      <c r="H88" s="6">
        <v>680</v>
      </c>
      <c r="I88" s="25">
        <f t="shared" si="8"/>
        <v>18.629411764705882</v>
      </c>
      <c r="J88" s="6">
        <v>97</v>
      </c>
      <c r="K88" s="25">
        <f t="shared" si="9"/>
        <v>130.5979381443299</v>
      </c>
      <c r="L88" s="16">
        <v>45</v>
      </c>
      <c r="M88" s="25">
        <f t="shared" si="10"/>
        <v>281.51111111111112</v>
      </c>
      <c r="N88" s="16">
        <v>20</v>
      </c>
      <c r="O88" s="68">
        <f t="shared" si="2"/>
        <v>1467.15</v>
      </c>
      <c r="P88" s="25">
        <f t="shared" si="11"/>
        <v>633.4</v>
      </c>
    </row>
    <row r="89" spans="1:16" customFormat="1" ht="15.75" x14ac:dyDescent="0.25">
      <c r="A89" s="1"/>
      <c r="B89" s="17">
        <v>47</v>
      </c>
      <c r="C89" s="27">
        <v>47677</v>
      </c>
      <c r="D89" s="70">
        <v>12186</v>
      </c>
      <c r="E89" s="33">
        <f t="shared" si="0"/>
        <v>35491</v>
      </c>
      <c r="F89" s="41">
        <f t="shared" si="1"/>
        <v>2.9124405054981124</v>
      </c>
      <c r="G89" s="6">
        <v>17533</v>
      </c>
      <c r="H89" s="6">
        <v>658</v>
      </c>
      <c r="I89" s="25">
        <f t="shared" si="8"/>
        <v>18.519756838905774</v>
      </c>
      <c r="J89" s="6">
        <v>118</v>
      </c>
      <c r="K89" s="25">
        <f t="shared" si="9"/>
        <v>103.27118644067797</v>
      </c>
      <c r="L89" s="16">
        <v>32</v>
      </c>
      <c r="M89" s="25">
        <f t="shared" si="10"/>
        <v>380.8125</v>
      </c>
      <c r="N89" s="16">
        <v>19</v>
      </c>
      <c r="O89" s="68">
        <f t="shared" si="2"/>
        <v>2509.3157894736842</v>
      </c>
      <c r="P89" s="25">
        <f t="shared" si="11"/>
        <v>641.36842105263156</v>
      </c>
    </row>
    <row r="90" spans="1:16" customFormat="1" ht="15.75" x14ac:dyDescent="0.25">
      <c r="A90" s="1"/>
      <c r="B90" s="17">
        <v>48</v>
      </c>
      <c r="C90" s="27">
        <v>48461</v>
      </c>
      <c r="D90" s="70">
        <v>7469</v>
      </c>
      <c r="E90" s="33">
        <f t="shared" si="0"/>
        <v>40992</v>
      </c>
      <c r="F90" s="41">
        <f t="shared" si="1"/>
        <v>5.4882849109653229</v>
      </c>
      <c r="G90" s="6">
        <v>20465</v>
      </c>
      <c r="H90" s="6">
        <v>658</v>
      </c>
      <c r="I90" s="25">
        <f t="shared" si="8"/>
        <v>11.351063829787234</v>
      </c>
      <c r="J90" s="6">
        <v>101</v>
      </c>
      <c r="K90" s="25">
        <f t="shared" si="9"/>
        <v>73.950495049504951</v>
      </c>
      <c r="L90" s="16">
        <v>39</v>
      </c>
      <c r="M90" s="25">
        <f t="shared" si="10"/>
        <v>191.51282051282053</v>
      </c>
      <c r="N90" s="16">
        <v>20</v>
      </c>
      <c r="O90" s="68">
        <f t="shared" si="2"/>
        <v>2423.0500000000002</v>
      </c>
      <c r="P90" s="25">
        <f t="shared" si="11"/>
        <v>373.45</v>
      </c>
    </row>
    <row r="91" spans="1:16" customFormat="1" ht="15.75" x14ac:dyDescent="0.25">
      <c r="A91" s="1"/>
      <c r="B91" s="17">
        <v>49</v>
      </c>
      <c r="C91" s="27">
        <v>42943</v>
      </c>
      <c r="D91" s="70">
        <v>13387</v>
      </c>
      <c r="E91" s="33">
        <f t="shared" si="0"/>
        <v>29556</v>
      </c>
      <c r="F91" s="41">
        <f t="shared" si="1"/>
        <v>2.207813550459401</v>
      </c>
      <c r="G91" s="6">
        <v>20366</v>
      </c>
      <c r="H91" s="6">
        <v>816</v>
      </c>
      <c r="I91" s="25">
        <f t="shared" si="8"/>
        <v>16.405637254901961</v>
      </c>
      <c r="J91" s="6">
        <v>102</v>
      </c>
      <c r="K91" s="25">
        <f t="shared" si="9"/>
        <v>131.24509803921569</v>
      </c>
      <c r="L91" s="16">
        <v>34</v>
      </c>
      <c r="M91" s="25">
        <f t="shared" si="10"/>
        <v>393.73529411764707</v>
      </c>
      <c r="N91" s="16">
        <v>21</v>
      </c>
      <c r="O91" s="68">
        <f t="shared" si="2"/>
        <v>2044.9047619047619</v>
      </c>
      <c r="P91" s="25">
        <f t="shared" si="11"/>
        <v>637.47619047619048</v>
      </c>
    </row>
    <row r="92" spans="1:16" customFormat="1" ht="15.75" x14ac:dyDescent="0.25">
      <c r="A92" s="1"/>
      <c r="B92" s="17">
        <v>50</v>
      </c>
      <c r="C92" s="27">
        <v>49940</v>
      </c>
      <c r="D92" s="70">
        <v>13705</v>
      </c>
      <c r="E92" s="33">
        <f t="shared" si="0"/>
        <v>36235</v>
      </c>
      <c r="F92" s="41">
        <f t="shared" si="1"/>
        <v>2.6439255746078074</v>
      </c>
      <c r="G92" s="6">
        <v>17090</v>
      </c>
      <c r="H92" s="6">
        <v>618</v>
      </c>
      <c r="I92" s="25">
        <f t="shared" si="8"/>
        <v>22.176375404530745</v>
      </c>
      <c r="J92" s="6">
        <v>103</v>
      </c>
      <c r="K92" s="25">
        <f t="shared" si="9"/>
        <v>133.05825242718447</v>
      </c>
      <c r="L92" s="16">
        <v>46</v>
      </c>
      <c r="M92" s="25">
        <f t="shared" si="10"/>
        <v>297.93478260869563</v>
      </c>
      <c r="N92" s="16">
        <v>21</v>
      </c>
      <c r="O92" s="68">
        <f t="shared" si="2"/>
        <v>2378.0952380952381</v>
      </c>
      <c r="P92" s="25">
        <f t="shared" si="11"/>
        <v>652.61904761904759</v>
      </c>
    </row>
    <row r="93" spans="1:16" customFormat="1" ht="15.75" x14ac:dyDescent="0.25">
      <c r="A93" s="1"/>
      <c r="B93" s="17">
        <v>51</v>
      </c>
      <c r="C93" s="27">
        <v>49397</v>
      </c>
      <c r="D93" s="70">
        <v>10114</v>
      </c>
      <c r="E93" s="33">
        <f t="shared" si="0"/>
        <v>39283</v>
      </c>
      <c r="F93" s="41">
        <f t="shared" si="1"/>
        <v>3.8840221475182917</v>
      </c>
      <c r="G93" s="6">
        <v>17109</v>
      </c>
      <c r="H93" s="6">
        <v>675</v>
      </c>
      <c r="I93" s="25">
        <f t="shared" si="8"/>
        <v>14.983703703703704</v>
      </c>
      <c r="J93" s="6">
        <v>118</v>
      </c>
      <c r="K93" s="25">
        <f t="shared" si="9"/>
        <v>85.711864406779668</v>
      </c>
      <c r="L93" s="16">
        <v>35</v>
      </c>
      <c r="M93" s="25">
        <f t="shared" si="10"/>
        <v>288.97142857142859</v>
      </c>
      <c r="N93" s="16">
        <v>13</v>
      </c>
      <c r="O93" s="68">
        <f t="shared" si="2"/>
        <v>3799.7692307692309</v>
      </c>
      <c r="P93" s="25">
        <f t="shared" si="11"/>
        <v>778</v>
      </c>
    </row>
    <row r="94" spans="1:16" customFormat="1" ht="16.5" thickBot="1" x14ac:dyDescent="0.3">
      <c r="A94" s="1"/>
      <c r="B94" s="21">
        <v>52</v>
      </c>
      <c r="C94" s="28">
        <v>56058</v>
      </c>
      <c r="D94" s="71">
        <v>14238</v>
      </c>
      <c r="E94" s="34">
        <f t="shared" si="0"/>
        <v>41820</v>
      </c>
      <c r="F94" s="42">
        <f t="shared" si="1"/>
        <v>2.9372102823430257</v>
      </c>
      <c r="G94" s="22">
        <v>17986</v>
      </c>
      <c r="H94" s="22">
        <v>711</v>
      </c>
      <c r="I94" s="26">
        <f t="shared" si="8"/>
        <v>20.025316455696203</v>
      </c>
      <c r="J94" s="22">
        <v>111</v>
      </c>
      <c r="K94" s="26">
        <f t="shared" si="9"/>
        <v>128.27027027027026</v>
      </c>
      <c r="L94" s="23">
        <v>44</v>
      </c>
      <c r="M94" s="26">
        <f t="shared" si="10"/>
        <v>323.59090909090907</v>
      </c>
      <c r="N94" s="23">
        <v>17</v>
      </c>
      <c r="O94" s="69">
        <f t="shared" si="2"/>
        <v>3297.5294117647059</v>
      </c>
      <c r="P94" s="26">
        <f t="shared" si="11"/>
        <v>837.52941176470586</v>
      </c>
    </row>
    <row r="95" spans="1:16" customFormat="1" ht="24" customHeight="1" x14ac:dyDescent="0.3">
      <c r="A95" s="1"/>
      <c r="B95" s="5"/>
      <c r="D95" s="5"/>
      <c r="E95" s="5"/>
      <c r="G95" s="5"/>
      <c r="H95" s="5"/>
      <c r="I95" s="5"/>
      <c r="J95" s="5"/>
      <c r="K95" s="5"/>
      <c r="L95" s="5"/>
      <c r="M95" s="5"/>
      <c r="O95" s="5"/>
      <c r="P95" s="5"/>
    </row>
    <row r="96" spans="1:16" ht="30.95" customHeight="1" x14ac:dyDescent="0.2">
      <c r="B96" s="134" t="s">
        <v>36</v>
      </c>
      <c r="C96" s="134"/>
      <c r="D96" s="7" t="s">
        <v>23</v>
      </c>
      <c r="E96" s="7"/>
    </row>
    <row r="97" spans="1:16" customFormat="1" ht="50.1" customHeight="1" x14ac:dyDescent="0.3">
      <c r="A97" s="1"/>
      <c r="B97" s="5"/>
      <c r="C97" s="15" t="s">
        <v>25</v>
      </c>
      <c r="D97" s="15" t="s">
        <v>26</v>
      </c>
      <c r="E97" s="15" t="s">
        <v>27</v>
      </c>
      <c r="F97" s="29" t="s">
        <v>37</v>
      </c>
      <c r="G97" s="15" t="s">
        <v>28</v>
      </c>
      <c r="H97" s="15" t="s">
        <v>29</v>
      </c>
      <c r="I97" s="29" t="s">
        <v>38</v>
      </c>
      <c r="J97" s="15" t="s">
        <v>0</v>
      </c>
      <c r="K97" s="29" t="s">
        <v>39</v>
      </c>
      <c r="L97" s="15" t="s">
        <v>1</v>
      </c>
      <c r="M97" s="29" t="s">
        <v>40</v>
      </c>
      <c r="N97" s="15" t="s">
        <v>33</v>
      </c>
      <c r="O97" s="29" t="s">
        <v>41</v>
      </c>
      <c r="P97" s="29" t="s">
        <v>42</v>
      </c>
    </row>
    <row r="98" spans="1:16" s="4" customFormat="1" ht="36" customHeight="1" x14ac:dyDescent="0.25">
      <c r="A98" s="3"/>
      <c r="B98" s="18" t="s">
        <v>43</v>
      </c>
      <c r="C98" s="31">
        <f>SUM(C43:C94)</f>
        <v>2139888</v>
      </c>
      <c r="D98" s="32">
        <f>SUM(D43:D94)</f>
        <v>555025</v>
      </c>
      <c r="E98" s="32">
        <f>SUM(E43:E94)</f>
        <v>1584863</v>
      </c>
      <c r="F98" s="43">
        <f>IFERROR(AVERAGE(F43:F94),"")</f>
        <v>3.0752930486291401</v>
      </c>
      <c r="G98" s="19">
        <f>SUM(G43:G94)</f>
        <v>959696</v>
      </c>
      <c r="H98" s="19">
        <f>SUM(H43:H94)</f>
        <v>35337</v>
      </c>
      <c r="I98" s="35">
        <f>IFERROR(AVERAGE(I43:I94),"")</f>
        <v>15.770396723339527</v>
      </c>
      <c r="J98" s="19">
        <f>SUM(J43:J94)</f>
        <v>5232</v>
      </c>
      <c r="K98" s="35">
        <f>IFERROR(AVERAGE(K43:K94),"")</f>
        <v>107.52309418517933</v>
      </c>
      <c r="L98" s="19">
        <f>SUM(L43:L94)</f>
        <v>2062</v>
      </c>
      <c r="M98" s="35">
        <f>IFERROR(AVERAGE(M43:M94),"")</f>
        <v>277.77371849421138</v>
      </c>
      <c r="N98" s="19">
        <f>SUM(N43:N94)</f>
        <v>937</v>
      </c>
      <c r="O98" s="35">
        <f>IFERROR(AVERAGE(O43:O94),"")</f>
        <v>2345.1607657801405</v>
      </c>
      <c r="P98" s="35">
        <f>IFERROR(AVERAGE(P43:P94),"")</f>
        <v>608.08067188973212</v>
      </c>
    </row>
    <row r="99" spans="1:16" s="4" customFormat="1" ht="36" customHeight="1" x14ac:dyDescent="0.25">
      <c r="A99" s="3"/>
      <c r="B99" s="18" t="s">
        <v>15</v>
      </c>
      <c r="C99" s="38">
        <v>850000</v>
      </c>
      <c r="D99" s="38">
        <v>450000</v>
      </c>
      <c r="E99" s="38">
        <v>350000</v>
      </c>
      <c r="F99" s="44">
        <v>5</v>
      </c>
      <c r="G99" s="8">
        <v>500000</v>
      </c>
      <c r="H99" s="9">
        <v>18500</v>
      </c>
      <c r="I99" s="36">
        <v>17.5</v>
      </c>
      <c r="J99" s="8">
        <v>3100</v>
      </c>
      <c r="K99" s="36">
        <v>131</v>
      </c>
      <c r="L99" s="8">
        <v>1100</v>
      </c>
      <c r="M99" s="36">
        <v>290</v>
      </c>
      <c r="N99" s="8">
        <v>450</v>
      </c>
      <c r="O99" s="36">
        <v>1850</v>
      </c>
      <c r="P99" s="36">
        <v>800</v>
      </c>
    </row>
    <row r="100" spans="1:16" s="4" customFormat="1" ht="36" customHeight="1" x14ac:dyDescent="0.25">
      <c r="A100" s="3"/>
      <c r="B100" s="18" t="s">
        <v>44</v>
      </c>
      <c r="C100" s="20">
        <f t="shared" ref="C100:P100" si="12">IFERROR(C98/C99,"")</f>
        <v>2.5175152941176471</v>
      </c>
      <c r="D100" s="20">
        <f t="shared" si="12"/>
        <v>1.2333888888888889</v>
      </c>
      <c r="E100" s="20">
        <f t="shared" si="12"/>
        <v>4.5281799999999999</v>
      </c>
      <c r="F100" s="20">
        <f t="shared" si="12"/>
        <v>0.61505860972582804</v>
      </c>
      <c r="G100" s="20">
        <f t="shared" si="12"/>
        <v>1.919392</v>
      </c>
      <c r="H100" s="20">
        <f t="shared" si="12"/>
        <v>1.9101081081081082</v>
      </c>
      <c r="I100" s="20">
        <f t="shared" si="12"/>
        <v>0.90116552704797293</v>
      </c>
      <c r="J100" s="20">
        <f t="shared" si="12"/>
        <v>1.687741935483871</v>
      </c>
      <c r="K100" s="20">
        <f t="shared" si="12"/>
        <v>0.82078697851281934</v>
      </c>
      <c r="L100" s="20">
        <f t="shared" si="12"/>
        <v>1.8745454545454545</v>
      </c>
      <c r="M100" s="20">
        <f t="shared" si="12"/>
        <v>0.95784040860072894</v>
      </c>
      <c r="N100" s="20">
        <f t="shared" si="12"/>
        <v>2.0822222222222222</v>
      </c>
      <c r="O100" s="20">
        <f t="shared" si="12"/>
        <v>1.2676544679892652</v>
      </c>
      <c r="P100" s="20">
        <f t="shared" si="12"/>
        <v>0.76010083986216515</v>
      </c>
    </row>
    <row r="101" spans="1:16" customFormat="1" ht="24" customHeight="1" x14ac:dyDescent="0.3">
      <c r="A101" s="1"/>
      <c r="B101" s="5"/>
      <c r="D101" s="5"/>
      <c r="E101" s="5"/>
      <c r="G101" s="5"/>
      <c r="H101" s="5"/>
      <c r="I101" s="5"/>
      <c r="J101" s="5"/>
      <c r="K101" s="5"/>
      <c r="L101" s="5"/>
      <c r="M101" s="5"/>
      <c r="O101" s="5"/>
      <c r="P101" s="5"/>
    </row>
    <row r="102" spans="1:16" ht="30.95" customHeight="1" x14ac:dyDescent="0.2">
      <c r="B102" s="30" t="s">
        <v>45</v>
      </c>
      <c r="E102" s="7"/>
    </row>
    <row r="103" spans="1:16" ht="35.1" customHeight="1" x14ac:dyDescent="0.3">
      <c r="B103" s="15" t="s">
        <v>46</v>
      </c>
      <c r="C103" s="15" t="s">
        <v>35</v>
      </c>
      <c r="D103" s="15" t="s">
        <v>47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35.1" customHeight="1" x14ac:dyDescent="0.3">
      <c r="B104" s="82" t="s">
        <v>48</v>
      </c>
      <c r="C104" s="81">
        <v>451</v>
      </c>
      <c r="D104" s="81">
        <v>813</v>
      </c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</row>
    <row r="105" spans="1:16" ht="35.1" customHeight="1" x14ac:dyDescent="0.3">
      <c r="B105" s="82" t="s">
        <v>49</v>
      </c>
      <c r="C105" s="81">
        <v>711</v>
      </c>
      <c r="D105" s="81">
        <v>2541</v>
      </c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</row>
    <row r="106" spans="1:16" ht="35.1" customHeight="1" x14ac:dyDescent="0.3">
      <c r="B106" s="82" t="s">
        <v>50</v>
      </c>
      <c r="C106" s="81">
        <v>615</v>
      </c>
      <c r="D106" s="81">
        <v>3577</v>
      </c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</row>
    <row r="107" spans="1:16" ht="35.1" customHeight="1" x14ac:dyDescent="0.3">
      <c r="B107" s="82" t="s">
        <v>51</v>
      </c>
      <c r="C107" s="81">
        <v>475</v>
      </c>
      <c r="D107" s="81">
        <v>1240</v>
      </c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</row>
    <row r="108" spans="1:16" ht="35.1" customHeight="1" x14ac:dyDescent="0.3">
      <c r="B108" s="82" t="s">
        <v>52</v>
      </c>
      <c r="C108" s="81">
        <v>585</v>
      </c>
      <c r="D108" s="81">
        <v>3100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</row>
    <row r="109" spans="1:16" ht="35.1" customHeight="1" x14ac:dyDescent="0.3">
      <c r="B109" s="82" t="s">
        <v>53</v>
      </c>
      <c r="C109" s="81">
        <v>813</v>
      </c>
      <c r="D109" s="81">
        <v>2800</v>
      </c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 ht="16.5" x14ac:dyDescent="0.3"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  <row r="111" spans="1:16" customFormat="1" ht="50.1" customHeight="1" x14ac:dyDescent="0.25">
      <c r="B111" s="135" t="s">
        <v>56</v>
      </c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</row>
  </sheetData>
  <mergeCells count="51">
    <mergeCell ref="B41:C41"/>
    <mergeCell ref="B96:C96"/>
    <mergeCell ref="B111:P111"/>
    <mergeCell ref="O7:P7"/>
    <mergeCell ref="O12:P12"/>
    <mergeCell ref="E20:J20"/>
    <mergeCell ref="K20:P20"/>
    <mergeCell ref="B37:C37"/>
    <mergeCell ref="B38:C38"/>
    <mergeCell ref="B34:D34"/>
    <mergeCell ref="B33:D33"/>
    <mergeCell ref="B32:D32"/>
    <mergeCell ref="B27:C27"/>
    <mergeCell ref="B28:C28"/>
    <mergeCell ref="B24:D24"/>
    <mergeCell ref="B23:D23"/>
    <mergeCell ref="B11:C11"/>
    <mergeCell ref="H12:I12"/>
    <mergeCell ref="M5:N5"/>
    <mergeCell ref="M6:N6"/>
    <mergeCell ref="M7:N7"/>
    <mergeCell ref="M12:N12"/>
    <mergeCell ref="O9:P9"/>
    <mergeCell ref="O5:P5"/>
    <mergeCell ref="O6:P6"/>
    <mergeCell ref="O8:P8"/>
    <mergeCell ref="O4:P4"/>
    <mergeCell ref="B22:D22"/>
    <mergeCell ref="H8:I8"/>
    <mergeCell ref="K8:L8"/>
    <mergeCell ref="K5:L5"/>
    <mergeCell ref="K6:L6"/>
    <mergeCell ref="K7:L7"/>
    <mergeCell ref="E11:F11"/>
    <mergeCell ref="H5:J5"/>
    <mergeCell ref="H6:J6"/>
    <mergeCell ref="H7:J7"/>
    <mergeCell ref="H9:I9"/>
    <mergeCell ref="H10:I10"/>
    <mergeCell ref="H11:I11"/>
    <mergeCell ref="B5:D5"/>
    <mergeCell ref="B6:D6"/>
    <mergeCell ref="E2:H2"/>
    <mergeCell ref="B2:D2"/>
    <mergeCell ref="H4:I4"/>
    <mergeCell ref="B7:D7"/>
    <mergeCell ref="B10:C10"/>
    <mergeCell ref="E5:G5"/>
    <mergeCell ref="E6:G6"/>
    <mergeCell ref="E7:G7"/>
    <mergeCell ref="E10:F10"/>
  </mergeCells>
  <hyperlinks>
    <hyperlink ref="B111:P111" r:id="rId1" display="CLICCA QUI PER CREARE IN SMARTSHEET" xr:uid="{3A9C1A1F-25AF-6C4D-939E-5A9628FC067F}"/>
  </hyperlinks>
  <pageMargins left="0.4" right="0.4" top="0.4" bottom="0.4" header="0" footer="0"/>
  <pageSetup paperSize="3" scale="86" fitToHeight="0" orientation="landscape" horizontalDpi="1200" verticalDpi="1200" r:id="rId2"/>
  <rowBreaks count="2" manualBreakCount="2">
    <brk id="19" min="1" max="15" man="1"/>
    <brk id="95" max="16383" man="1"/>
  </rowBreaks>
  <ignoredErrors>
    <ignoredError sqref="F98 I98 K98 M98 O11 L11:M1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0ECD2-CBE5-334A-9C70-40BC6D730D3E}">
  <sheetPr>
    <tabColor theme="3" tint="0.79998168889431442"/>
    <pageSetUpPr fitToPage="1"/>
  </sheetPr>
  <dimension ref="A1:IF110"/>
  <sheetViews>
    <sheetView showGridLines="0" zoomScaleNormal="100" workbookViewId="0">
      <selection activeCell="G109" sqref="G109"/>
    </sheetView>
  </sheetViews>
  <sheetFormatPr defaultColWidth="10.875" defaultRowHeight="15" x14ac:dyDescent="0.2"/>
  <cols>
    <col min="1" max="1" width="3.375" style="1" customWidth="1"/>
    <col min="2" max="2" width="18.875" style="1" customWidth="1"/>
    <col min="3" max="3" width="18.375" style="1" customWidth="1"/>
    <col min="4" max="4" width="19.125" style="1" customWidth="1"/>
    <col min="5" max="6" width="14.875" style="1" customWidth="1"/>
    <col min="7" max="7" width="17.25" style="1" customWidth="1"/>
    <col min="8" max="16" width="14.875" style="1" customWidth="1"/>
    <col min="17" max="17" width="3" style="1" customWidth="1"/>
    <col min="18" max="16384" width="10.875" style="1"/>
  </cols>
  <sheetData>
    <row r="1" spans="1:240" s="14" customFormat="1" ht="68.25" customHeight="1" x14ac:dyDescent="0.25">
      <c r="A1" s="12"/>
      <c r="B1" s="136" t="s">
        <v>6</v>
      </c>
      <c r="C1" s="136"/>
      <c r="D1" s="136"/>
      <c r="E1" s="136"/>
      <c r="F1" s="136"/>
      <c r="G1" s="136"/>
      <c r="H1" s="137" t="s">
        <v>7</v>
      </c>
      <c r="I1" s="137"/>
      <c r="J1" s="137"/>
      <c r="K1" s="137"/>
      <c r="L1" s="137"/>
      <c r="M1" s="137"/>
      <c r="N1" s="137"/>
      <c r="O1" s="137"/>
      <c r="P1" s="137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</row>
    <row r="2" spans="1:240" s="14" customFormat="1" ht="42" customHeight="1" x14ac:dyDescent="0.25">
      <c r="A2" s="12"/>
      <c r="B2" s="86" t="s">
        <v>8</v>
      </c>
      <c r="C2" s="87"/>
      <c r="D2" s="88"/>
      <c r="E2" s="83" t="s">
        <v>9</v>
      </c>
      <c r="F2" s="84"/>
      <c r="G2" s="84"/>
      <c r="H2" s="85"/>
      <c r="I2"/>
      <c r="J2" s="12"/>
      <c r="K2"/>
      <c r="L2" s="12"/>
      <c r="M2"/>
      <c r="N2"/>
      <c r="O2"/>
      <c r="P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</row>
    <row r="3" spans="1:240" ht="8.1" customHeight="1" x14ac:dyDescent="0.2"/>
    <row r="4" spans="1:240" ht="5.0999999999999996" customHeight="1" x14ac:dyDescent="0.25">
      <c r="B4" s="45"/>
      <c r="C4" s="45"/>
      <c r="D4" s="45"/>
      <c r="E4" s="46"/>
      <c r="F4" s="46"/>
      <c r="G4" s="46"/>
      <c r="H4" s="89"/>
      <c r="I4" s="89"/>
      <c r="J4" s="47"/>
      <c r="K4" s="48"/>
      <c r="L4" s="48"/>
      <c r="M4" s="59"/>
      <c r="N4" s="59"/>
      <c r="O4" s="96"/>
      <c r="P4" s="96"/>
    </row>
    <row r="5" spans="1:240" ht="9.9499999999999993" customHeight="1" x14ac:dyDescent="0.25">
      <c r="B5" s="107"/>
      <c r="C5" s="107"/>
      <c r="D5" s="107"/>
      <c r="E5" s="92"/>
      <c r="F5" s="92"/>
      <c r="G5" s="92"/>
      <c r="H5" s="98"/>
      <c r="I5" s="98"/>
      <c r="J5" s="98"/>
      <c r="K5" s="99"/>
      <c r="L5" s="99"/>
      <c r="M5" s="109"/>
      <c r="N5" s="109"/>
      <c r="O5" s="113"/>
      <c r="P5" s="113"/>
    </row>
    <row r="6" spans="1:240" ht="21.95" customHeight="1" x14ac:dyDescent="0.2">
      <c r="B6" s="108" t="s">
        <v>10</v>
      </c>
      <c r="C6" s="108"/>
      <c r="D6" s="108"/>
      <c r="E6" s="93" t="s">
        <v>11</v>
      </c>
      <c r="F6" s="93"/>
      <c r="G6" s="93"/>
      <c r="H6" s="103" t="s">
        <v>12</v>
      </c>
      <c r="I6" s="103"/>
      <c r="J6" s="103"/>
      <c r="K6" s="100" t="s">
        <v>3</v>
      </c>
      <c r="L6" s="100"/>
      <c r="M6" s="110" t="s">
        <v>13</v>
      </c>
      <c r="N6" s="110"/>
      <c r="O6" s="114" t="s">
        <v>14</v>
      </c>
      <c r="P6" s="114"/>
    </row>
    <row r="7" spans="1:240" ht="39.950000000000003" customHeight="1" x14ac:dyDescent="0.2">
      <c r="B7" s="90">
        <f>C98</f>
        <v>0</v>
      </c>
      <c r="C7" s="90"/>
      <c r="D7" s="90"/>
      <c r="E7" s="94">
        <f>D98</f>
        <v>0</v>
      </c>
      <c r="F7" s="94"/>
      <c r="G7" s="94"/>
      <c r="H7" s="104">
        <f>E98</f>
        <v>0</v>
      </c>
      <c r="I7" s="104"/>
      <c r="J7" s="104"/>
      <c r="K7" s="101" t="str">
        <f>F98</f>
        <v/>
      </c>
      <c r="L7" s="101"/>
      <c r="M7" s="111">
        <f>H98</f>
        <v>0</v>
      </c>
      <c r="N7" s="111"/>
      <c r="O7" s="115">
        <f>N98</f>
        <v>0</v>
      </c>
      <c r="P7" s="115"/>
    </row>
    <row r="8" spans="1:240" ht="9.9499999999999993" customHeight="1" x14ac:dyDescent="0.25">
      <c r="B8" s="40"/>
      <c r="C8" s="40"/>
      <c r="D8" s="40"/>
      <c r="E8" s="37"/>
      <c r="F8" s="37"/>
      <c r="G8" s="37"/>
      <c r="H8" s="98"/>
      <c r="I8" s="98"/>
      <c r="J8" s="39"/>
      <c r="K8" s="99"/>
      <c r="L8" s="99"/>
      <c r="M8" s="58"/>
      <c r="N8" s="58"/>
      <c r="O8" s="113"/>
      <c r="P8" s="113"/>
    </row>
    <row r="9" spans="1:240" ht="6.95" customHeight="1" x14ac:dyDescent="0.25">
      <c r="B9" s="45"/>
      <c r="C9" s="45"/>
      <c r="D9" s="45"/>
      <c r="E9" s="46"/>
      <c r="F9" s="46"/>
      <c r="G9" s="46"/>
      <c r="H9" s="89"/>
      <c r="I9" s="89"/>
      <c r="J9" s="47"/>
      <c r="K9" s="48"/>
      <c r="L9" s="48"/>
      <c r="M9" s="59"/>
      <c r="N9" s="59"/>
      <c r="O9" s="96"/>
      <c r="P9" s="96"/>
    </row>
    <row r="10" spans="1:240" ht="15" customHeight="1" x14ac:dyDescent="0.2">
      <c r="B10" s="91" t="s">
        <v>15</v>
      </c>
      <c r="C10" s="91"/>
      <c r="D10" s="53" t="s">
        <v>2</v>
      </c>
      <c r="E10" s="95" t="s">
        <v>4</v>
      </c>
      <c r="F10" s="95"/>
      <c r="G10" s="54" t="s">
        <v>2</v>
      </c>
      <c r="H10" s="105" t="s">
        <v>15</v>
      </c>
      <c r="I10" s="105"/>
      <c r="J10" s="55" t="s">
        <v>2</v>
      </c>
      <c r="K10" s="57" t="s">
        <v>15</v>
      </c>
      <c r="L10" s="56" t="s">
        <v>2</v>
      </c>
      <c r="M10" s="60" t="s">
        <v>15</v>
      </c>
      <c r="N10" s="61" t="s">
        <v>2</v>
      </c>
      <c r="O10" s="64" t="s">
        <v>15</v>
      </c>
      <c r="P10" s="65" t="s">
        <v>2</v>
      </c>
    </row>
    <row r="11" spans="1:240" ht="24.95" customHeight="1" x14ac:dyDescent="0.2">
      <c r="B11" s="126">
        <f>C99</f>
        <v>0</v>
      </c>
      <c r="C11" s="126"/>
      <c r="D11" s="49" t="str">
        <f>IFERROR((B7-B11)/B11,"")</f>
        <v/>
      </c>
      <c r="E11" s="102">
        <f>D99</f>
        <v>0</v>
      </c>
      <c r="F11" s="102"/>
      <c r="G11" s="50" t="str">
        <f>IFERROR((E7-E11)/E11,"")</f>
        <v/>
      </c>
      <c r="H11" s="106">
        <f>E99</f>
        <v>0</v>
      </c>
      <c r="I11" s="106"/>
      <c r="J11" s="51" t="str">
        <f>IFERROR((H7-H11)/H11,"")</f>
        <v/>
      </c>
      <c r="K11" s="52">
        <f>F99</f>
        <v>0</v>
      </c>
      <c r="L11" s="52" t="str">
        <f>F100</f>
        <v/>
      </c>
      <c r="M11" s="62">
        <f>H99</f>
        <v>0</v>
      </c>
      <c r="N11" s="63" t="str">
        <f>H100</f>
        <v/>
      </c>
      <c r="O11" s="66">
        <f>N99</f>
        <v>0</v>
      </c>
      <c r="P11" s="67" t="str">
        <f>N100</f>
        <v/>
      </c>
    </row>
    <row r="12" spans="1:240" ht="9.9499999999999993" customHeight="1" x14ac:dyDescent="0.25">
      <c r="B12" s="45"/>
      <c r="C12" s="45"/>
      <c r="D12" s="45"/>
      <c r="E12" s="46"/>
      <c r="F12" s="46"/>
      <c r="G12" s="46"/>
      <c r="H12" s="89"/>
      <c r="I12" s="89"/>
      <c r="J12" s="47"/>
      <c r="K12" s="48"/>
      <c r="L12" s="48"/>
      <c r="M12" s="112"/>
      <c r="N12" s="112"/>
      <c r="O12" s="96"/>
      <c r="P12" s="96"/>
    </row>
    <row r="14" spans="1:240" ht="36" customHeight="1" x14ac:dyDescent="0.2">
      <c r="B14" s="30" t="s">
        <v>16</v>
      </c>
    </row>
    <row r="15" spans="1:240" ht="222" customHeight="1" x14ac:dyDescent="0.2"/>
    <row r="17" spans="2:16" ht="36" customHeight="1" x14ac:dyDescent="0.2">
      <c r="B17" s="30" t="s">
        <v>17</v>
      </c>
    </row>
    <row r="18" spans="2:16" ht="222" customHeight="1" x14ac:dyDescent="0.2"/>
    <row r="19" spans="2:16" ht="9.9499999999999993" customHeight="1" x14ac:dyDescent="0.2"/>
    <row r="20" spans="2:16" ht="30" customHeight="1" x14ac:dyDescent="0.2">
      <c r="B20" s="30"/>
      <c r="E20" s="116" t="s">
        <v>18</v>
      </c>
      <c r="F20" s="116"/>
      <c r="G20" s="116"/>
      <c r="H20" s="116"/>
      <c r="I20" s="116"/>
      <c r="J20" s="116"/>
      <c r="K20" s="116" t="s">
        <v>19</v>
      </c>
      <c r="L20" s="116"/>
      <c r="M20" s="116"/>
      <c r="N20" s="116"/>
      <c r="O20" s="116"/>
      <c r="P20" s="116"/>
    </row>
    <row r="21" spans="2:16" ht="5.0999999999999996" customHeight="1" x14ac:dyDescent="0.25">
      <c r="B21" s="72"/>
      <c r="C21" s="72"/>
      <c r="D21" s="72"/>
    </row>
    <row r="22" spans="2:16" ht="9.9499999999999993" customHeight="1" x14ac:dyDescent="0.25">
      <c r="B22" s="97"/>
      <c r="C22" s="97"/>
      <c r="D22" s="97"/>
    </row>
    <row r="23" spans="2:16" ht="21.95" customHeight="1" x14ac:dyDescent="0.2">
      <c r="B23" s="125" t="s">
        <v>20</v>
      </c>
      <c r="C23" s="125"/>
      <c r="D23" s="125"/>
    </row>
    <row r="24" spans="2:16" ht="39.950000000000003" customHeight="1" x14ac:dyDescent="0.2">
      <c r="B24" s="124" t="str">
        <f>P98</f>
        <v/>
      </c>
      <c r="C24" s="124"/>
      <c r="D24" s="124"/>
    </row>
    <row r="25" spans="2:16" ht="9.9499999999999993" customHeight="1" x14ac:dyDescent="0.25">
      <c r="B25" s="75"/>
      <c r="C25" s="75"/>
      <c r="D25" s="75"/>
    </row>
    <row r="26" spans="2:16" ht="6.95" customHeight="1" x14ac:dyDescent="0.25">
      <c r="B26" s="72"/>
      <c r="C26" s="72"/>
      <c r="D26" s="72"/>
    </row>
    <row r="27" spans="2:16" ht="15" customHeight="1" x14ac:dyDescent="0.2">
      <c r="B27" s="122" t="s">
        <v>15</v>
      </c>
      <c r="C27" s="122"/>
      <c r="D27" s="73" t="s">
        <v>2</v>
      </c>
    </row>
    <row r="28" spans="2:16" ht="24.95" customHeight="1" x14ac:dyDescent="0.2">
      <c r="B28" s="123">
        <f>P99</f>
        <v>0</v>
      </c>
      <c r="C28" s="123"/>
      <c r="D28" s="74" t="str">
        <f>IFERROR((B24-B28)/B28,"")</f>
        <v/>
      </c>
    </row>
    <row r="29" spans="2:16" ht="9.9499999999999993" customHeight="1" x14ac:dyDescent="0.25">
      <c r="B29" s="72"/>
      <c r="C29" s="72"/>
      <c r="D29" s="72"/>
    </row>
    <row r="31" spans="2:16" ht="5.0999999999999996" customHeight="1" x14ac:dyDescent="0.25">
      <c r="B31" s="76"/>
      <c r="C31" s="76"/>
      <c r="D31" s="76"/>
    </row>
    <row r="32" spans="2:16" ht="9.9499999999999993" customHeight="1" x14ac:dyDescent="0.25">
      <c r="B32" s="121"/>
      <c r="C32" s="121"/>
      <c r="D32" s="121"/>
    </row>
    <row r="33" spans="1:18" ht="21.95" customHeight="1" x14ac:dyDescent="0.2">
      <c r="B33" s="120" t="s">
        <v>21</v>
      </c>
      <c r="C33" s="120"/>
      <c r="D33" s="120"/>
    </row>
    <row r="34" spans="1:18" ht="39.950000000000003" customHeight="1" x14ac:dyDescent="0.2">
      <c r="B34" s="119" t="str">
        <f>O98</f>
        <v/>
      </c>
      <c r="C34" s="119"/>
      <c r="D34" s="119"/>
    </row>
    <row r="35" spans="1:18" ht="9.9499999999999993" customHeight="1" x14ac:dyDescent="0.25">
      <c r="B35" s="79"/>
      <c r="C35" s="79"/>
      <c r="D35" s="79"/>
    </row>
    <row r="36" spans="1:18" ht="6.95" customHeight="1" x14ac:dyDescent="0.25">
      <c r="B36" s="76"/>
      <c r="C36" s="76"/>
      <c r="D36" s="76"/>
    </row>
    <row r="37" spans="1:18" ht="15" customHeight="1" x14ac:dyDescent="0.2">
      <c r="B37" s="117" t="s">
        <v>15</v>
      </c>
      <c r="C37" s="117"/>
      <c r="D37" s="77" t="s">
        <v>2</v>
      </c>
    </row>
    <row r="38" spans="1:18" ht="24.95" customHeight="1" x14ac:dyDescent="0.2">
      <c r="B38" s="118">
        <f>O99</f>
        <v>0</v>
      </c>
      <c r="C38" s="118"/>
      <c r="D38" s="78" t="str">
        <f>IFERROR((B34-B38)/B38,"")</f>
        <v/>
      </c>
    </row>
    <row r="39" spans="1:18" ht="9.9499999999999993" customHeight="1" x14ac:dyDescent="0.25">
      <c r="B39" s="76"/>
      <c r="C39" s="76"/>
      <c r="D39" s="76"/>
    </row>
    <row r="41" spans="1:18" ht="30.95" customHeight="1" x14ac:dyDescent="0.2">
      <c r="B41" s="30" t="s">
        <v>22</v>
      </c>
      <c r="D41" s="7" t="s">
        <v>23</v>
      </c>
      <c r="E41" s="7"/>
    </row>
    <row r="42" spans="1:18" customFormat="1" ht="38.1" customHeight="1" x14ac:dyDescent="0.25">
      <c r="A42" s="2"/>
      <c r="B42" s="15" t="s">
        <v>24</v>
      </c>
      <c r="C42" s="15" t="s">
        <v>25</v>
      </c>
      <c r="D42" s="15" t="s">
        <v>26</v>
      </c>
      <c r="E42" s="15" t="s">
        <v>27</v>
      </c>
      <c r="F42" s="15" t="s">
        <v>3</v>
      </c>
      <c r="G42" s="15" t="s">
        <v>28</v>
      </c>
      <c r="H42" s="15" t="s">
        <v>29</v>
      </c>
      <c r="I42" s="15" t="s">
        <v>30</v>
      </c>
      <c r="J42" s="15" t="s">
        <v>0</v>
      </c>
      <c r="K42" s="15" t="s">
        <v>31</v>
      </c>
      <c r="L42" s="15" t="s">
        <v>1</v>
      </c>
      <c r="M42" s="15" t="s">
        <v>32</v>
      </c>
      <c r="N42" s="15" t="s">
        <v>33</v>
      </c>
      <c r="O42" s="15" t="s">
        <v>34</v>
      </c>
      <c r="P42" s="15" t="s">
        <v>35</v>
      </c>
      <c r="Q42" s="1"/>
      <c r="R42" s="1"/>
    </row>
    <row r="43" spans="1:18" customFormat="1" ht="15.75" x14ac:dyDescent="0.25">
      <c r="A43" s="1"/>
      <c r="B43" s="17">
        <v>1</v>
      </c>
      <c r="C43" s="27"/>
      <c r="D43" s="70"/>
      <c r="E43" s="33">
        <f>IFERROR(C43-D43,"")</f>
        <v>0</v>
      </c>
      <c r="F43" s="41" t="str">
        <f>IFERROR(E43/D43,"")</f>
        <v/>
      </c>
      <c r="G43" s="6"/>
      <c r="H43" s="6"/>
      <c r="I43" s="25" t="str">
        <f>IFERROR(D43/H43,"")</f>
        <v/>
      </c>
      <c r="J43" s="6"/>
      <c r="K43" s="25" t="str">
        <f>IFERROR(D43/J43,"")</f>
        <v/>
      </c>
      <c r="L43" s="16"/>
      <c r="M43" s="25" t="str">
        <f>IFERROR(D43/L43,"")</f>
        <v/>
      </c>
      <c r="N43" s="16"/>
      <c r="O43" s="68" t="str">
        <f>IFERROR(C43/N43,"")</f>
        <v/>
      </c>
      <c r="P43" s="25" t="str">
        <f>IFERROR(D43/N43,"")</f>
        <v/>
      </c>
      <c r="Q43" s="1"/>
      <c r="R43" s="1"/>
    </row>
    <row r="44" spans="1:18" customFormat="1" ht="15.75" x14ac:dyDescent="0.25">
      <c r="A44" s="1"/>
      <c r="B44" s="17">
        <v>2</v>
      </c>
      <c r="C44" s="27"/>
      <c r="D44" s="70"/>
      <c r="E44" s="33">
        <f t="shared" ref="E44:E94" si="0">IFERROR(C44-D44,"")</f>
        <v>0</v>
      </c>
      <c r="F44" s="41" t="str">
        <f t="shared" ref="F44:F94" si="1">IFERROR(E44/D44,"")</f>
        <v/>
      </c>
      <c r="G44" s="6"/>
      <c r="H44" s="6"/>
      <c r="I44" s="25" t="str">
        <f>IFERROR(D44/H44,"")</f>
        <v/>
      </c>
      <c r="J44" s="6"/>
      <c r="K44" s="25" t="str">
        <f>IFERROR(D44/J44,"")</f>
        <v/>
      </c>
      <c r="L44" s="16"/>
      <c r="M44" s="25" t="str">
        <f>IFERROR(D44/L44,"")</f>
        <v/>
      </c>
      <c r="N44" s="16"/>
      <c r="O44" s="68" t="str">
        <f t="shared" ref="O44:O94" si="2">IFERROR(C44/N44,"")</f>
        <v/>
      </c>
      <c r="P44" s="25" t="str">
        <f>IFERROR(D44/N44,"")</f>
        <v/>
      </c>
      <c r="Q44" s="1"/>
      <c r="R44" s="1"/>
    </row>
    <row r="45" spans="1:18" customFormat="1" ht="15.75" x14ac:dyDescent="0.25">
      <c r="A45" s="1"/>
      <c r="B45" s="17">
        <v>3</v>
      </c>
      <c r="C45" s="27"/>
      <c r="D45" s="70"/>
      <c r="E45" s="33">
        <f t="shared" si="0"/>
        <v>0</v>
      </c>
      <c r="F45" s="41" t="str">
        <f t="shared" si="1"/>
        <v/>
      </c>
      <c r="G45" s="6"/>
      <c r="H45" s="6"/>
      <c r="I45" s="25" t="str">
        <f>IFERROR(D45/H45,"")</f>
        <v/>
      </c>
      <c r="J45" s="6"/>
      <c r="K45" s="25" t="str">
        <f>IFERROR(D45/J45,"")</f>
        <v/>
      </c>
      <c r="L45" s="16"/>
      <c r="M45" s="25" t="str">
        <f>IFERROR(D45/L45,"")</f>
        <v/>
      </c>
      <c r="N45" s="16"/>
      <c r="O45" s="68" t="str">
        <f t="shared" si="2"/>
        <v/>
      </c>
      <c r="P45" s="25" t="str">
        <f>IFERROR(D45/N45,"")</f>
        <v/>
      </c>
      <c r="Q45" s="1"/>
      <c r="R45" s="1"/>
    </row>
    <row r="46" spans="1:18" customFormat="1" ht="15.75" x14ac:dyDescent="0.25">
      <c r="A46" s="1"/>
      <c r="B46" s="17">
        <v>4</v>
      </c>
      <c r="C46" s="27"/>
      <c r="D46" s="70"/>
      <c r="E46" s="33">
        <f t="shared" si="0"/>
        <v>0</v>
      </c>
      <c r="F46" s="41" t="str">
        <f t="shared" si="1"/>
        <v/>
      </c>
      <c r="G46" s="6"/>
      <c r="H46" s="6"/>
      <c r="I46" s="25" t="str">
        <f>IFERROR(D46/H46,"")</f>
        <v/>
      </c>
      <c r="J46" s="6"/>
      <c r="K46" s="25" t="str">
        <f>IFERROR(D46/J46,"")</f>
        <v/>
      </c>
      <c r="L46" s="16"/>
      <c r="M46" s="25" t="str">
        <f>IFERROR(D46/L46,"")</f>
        <v/>
      </c>
      <c r="N46" s="16"/>
      <c r="O46" s="68" t="str">
        <f t="shared" si="2"/>
        <v/>
      </c>
      <c r="P46" s="25" t="str">
        <f>IFERROR(D46/N46,"")</f>
        <v/>
      </c>
      <c r="Q46" s="1"/>
      <c r="R46" s="1"/>
    </row>
    <row r="47" spans="1:18" customFormat="1" ht="15.75" x14ac:dyDescent="0.25">
      <c r="A47" s="1"/>
      <c r="B47" s="17">
        <v>5</v>
      </c>
      <c r="C47" s="27"/>
      <c r="D47" s="70"/>
      <c r="E47" s="33">
        <f t="shared" si="0"/>
        <v>0</v>
      </c>
      <c r="F47" s="41" t="str">
        <f t="shared" si="1"/>
        <v/>
      </c>
      <c r="G47" s="6"/>
      <c r="H47" s="6"/>
      <c r="I47" s="25" t="str">
        <f t="shared" ref="I47:I72" si="3">IFERROR(D47/H47,"")</f>
        <v/>
      </c>
      <c r="J47" s="6"/>
      <c r="K47" s="25" t="str">
        <f t="shared" ref="K47:K72" si="4">IFERROR(D47/J47,"")</f>
        <v/>
      </c>
      <c r="L47" s="16"/>
      <c r="M47" s="25" t="str">
        <f t="shared" ref="M47:M72" si="5">IFERROR(D47/L47,"")</f>
        <v/>
      </c>
      <c r="N47" s="16"/>
      <c r="O47" s="68" t="str">
        <f t="shared" si="2"/>
        <v/>
      </c>
      <c r="P47" s="25" t="str">
        <f t="shared" ref="P47:P72" si="6">IFERROR(D47/N47,"")</f>
        <v/>
      </c>
    </row>
    <row r="48" spans="1:18" customFormat="1" ht="15.75" x14ac:dyDescent="0.25">
      <c r="A48" s="1"/>
      <c r="B48" s="17">
        <v>6</v>
      </c>
      <c r="C48" s="27"/>
      <c r="D48" s="70"/>
      <c r="E48" s="33">
        <f t="shared" si="0"/>
        <v>0</v>
      </c>
      <c r="F48" s="41" t="str">
        <f t="shared" si="1"/>
        <v/>
      </c>
      <c r="G48" s="6"/>
      <c r="H48" s="6"/>
      <c r="I48" s="25" t="str">
        <f t="shared" si="3"/>
        <v/>
      </c>
      <c r="J48" s="6"/>
      <c r="K48" s="25" t="str">
        <f t="shared" si="4"/>
        <v/>
      </c>
      <c r="L48" s="16"/>
      <c r="M48" s="25" t="str">
        <f t="shared" si="5"/>
        <v/>
      </c>
      <c r="N48" s="16"/>
      <c r="O48" s="68" t="str">
        <f t="shared" si="2"/>
        <v/>
      </c>
      <c r="P48" s="25" t="str">
        <f t="shared" si="6"/>
        <v/>
      </c>
    </row>
    <row r="49" spans="1:16" customFormat="1" ht="15.75" x14ac:dyDescent="0.25">
      <c r="A49" s="1"/>
      <c r="B49" s="17">
        <v>7</v>
      </c>
      <c r="C49" s="27"/>
      <c r="D49" s="70"/>
      <c r="E49" s="33">
        <f t="shared" si="0"/>
        <v>0</v>
      </c>
      <c r="F49" s="41" t="str">
        <f t="shared" si="1"/>
        <v/>
      </c>
      <c r="G49" s="6"/>
      <c r="H49" s="6"/>
      <c r="I49" s="25" t="str">
        <f t="shared" si="3"/>
        <v/>
      </c>
      <c r="J49" s="6"/>
      <c r="K49" s="25" t="str">
        <f t="shared" si="4"/>
        <v/>
      </c>
      <c r="L49" s="16"/>
      <c r="M49" s="25" t="str">
        <f t="shared" si="5"/>
        <v/>
      </c>
      <c r="N49" s="16"/>
      <c r="O49" s="68" t="str">
        <f t="shared" si="2"/>
        <v/>
      </c>
      <c r="P49" s="25" t="str">
        <f t="shared" si="6"/>
        <v/>
      </c>
    </row>
    <row r="50" spans="1:16" customFormat="1" ht="15.75" x14ac:dyDescent="0.25">
      <c r="A50" s="1"/>
      <c r="B50" s="17">
        <v>8</v>
      </c>
      <c r="C50" s="27"/>
      <c r="D50" s="70"/>
      <c r="E50" s="33">
        <f t="shared" si="0"/>
        <v>0</v>
      </c>
      <c r="F50" s="41" t="str">
        <f t="shared" si="1"/>
        <v/>
      </c>
      <c r="G50" s="6"/>
      <c r="H50" s="6"/>
      <c r="I50" s="25" t="str">
        <f t="shared" si="3"/>
        <v/>
      </c>
      <c r="J50" s="6"/>
      <c r="K50" s="25" t="str">
        <f t="shared" si="4"/>
        <v/>
      </c>
      <c r="L50" s="16"/>
      <c r="M50" s="25" t="str">
        <f t="shared" si="5"/>
        <v/>
      </c>
      <c r="N50" s="16"/>
      <c r="O50" s="68" t="str">
        <f t="shared" si="2"/>
        <v/>
      </c>
      <c r="P50" s="25" t="str">
        <f t="shared" si="6"/>
        <v/>
      </c>
    </row>
    <row r="51" spans="1:16" customFormat="1" ht="15.75" x14ac:dyDescent="0.25">
      <c r="A51" s="1"/>
      <c r="B51" s="17">
        <v>9</v>
      </c>
      <c r="C51" s="27"/>
      <c r="D51" s="70"/>
      <c r="E51" s="33">
        <f t="shared" si="0"/>
        <v>0</v>
      </c>
      <c r="F51" s="41" t="str">
        <f t="shared" si="1"/>
        <v/>
      </c>
      <c r="G51" s="6"/>
      <c r="H51" s="6"/>
      <c r="I51" s="25" t="str">
        <f t="shared" si="3"/>
        <v/>
      </c>
      <c r="J51" s="6"/>
      <c r="K51" s="25" t="str">
        <f t="shared" si="4"/>
        <v/>
      </c>
      <c r="L51" s="16"/>
      <c r="M51" s="25" t="str">
        <f t="shared" si="5"/>
        <v/>
      </c>
      <c r="N51" s="16"/>
      <c r="O51" s="68" t="str">
        <f t="shared" si="2"/>
        <v/>
      </c>
      <c r="P51" s="25" t="str">
        <f t="shared" si="6"/>
        <v/>
      </c>
    </row>
    <row r="52" spans="1:16" customFormat="1" ht="15.75" x14ac:dyDescent="0.25">
      <c r="A52" s="1"/>
      <c r="B52" s="17">
        <v>10</v>
      </c>
      <c r="C52" s="27"/>
      <c r="D52" s="70"/>
      <c r="E52" s="33">
        <f t="shared" si="0"/>
        <v>0</v>
      </c>
      <c r="F52" s="41" t="str">
        <f t="shared" si="1"/>
        <v/>
      </c>
      <c r="G52" s="6"/>
      <c r="H52" s="6"/>
      <c r="I52" s="25" t="str">
        <f t="shared" si="3"/>
        <v/>
      </c>
      <c r="J52" s="6"/>
      <c r="K52" s="25" t="str">
        <f t="shared" si="4"/>
        <v/>
      </c>
      <c r="L52" s="16"/>
      <c r="M52" s="25" t="str">
        <f t="shared" si="5"/>
        <v/>
      </c>
      <c r="N52" s="16"/>
      <c r="O52" s="68" t="str">
        <f t="shared" si="2"/>
        <v/>
      </c>
      <c r="P52" s="25" t="str">
        <f t="shared" si="6"/>
        <v/>
      </c>
    </row>
    <row r="53" spans="1:16" customFormat="1" ht="15.75" x14ac:dyDescent="0.25">
      <c r="A53" s="1"/>
      <c r="B53" s="17">
        <v>11</v>
      </c>
      <c r="C53" s="27"/>
      <c r="D53" s="70"/>
      <c r="E53" s="33">
        <f t="shared" si="0"/>
        <v>0</v>
      </c>
      <c r="F53" s="41" t="str">
        <f t="shared" si="1"/>
        <v/>
      </c>
      <c r="G53" s="6"/>
      <c r="H53" s="6"/>
      <c r="I53" s="25" t="str">
        <f t="shared" si="3"/>
        <v/>
      </c>
      <c r="J53" s="6"/>
      <c r="K53" s="25" t="str">
        <f t="shared" si="4"/>
        <v/>
      </c>
      <c r="L53" s="16"/>
      <c r="M53" s="25" t="str">
        <f t="shared" si="5"/>
        <v/>
      </c>
      <c r="N53" s="16"/>
      <c r="O53" s="68" t="str">
        <f t="shared" si="2"/>
        <v/>
      </c>
      <c r="P53" s="25" t="str">
        <f t="shared" si="6"/>
        <v/>
      </c>
    </row>
    <row r="54" spans="1:16" customFormat="1" ht="15.75" x14ac:dyDescent="0.25">
      <c r="A54" s="1"/>
      <c r="B54" s="17">
        <v>12</v>
      </c>
      <c r="C54" s="27"/>
      <c r="D54" s="70"/>
      <c r="E54" s="33">
        <f t="shared" si="0"/>
        <v>0</v>
      </c>
      <c r="F54" s="41" t="str">
        <f t="shared" si="1"/>
        <v/>
      </c>
      <c r="G54" s="6"/>
      <c r="H54" s="6"/>
      <c r="I54" s="25" t="str">
        <f t="shared" si="3"/>
        <v/>
      </c>
      <c r="J54" s="6"/>
      <c r="K54" s="25" t="str">
        <f t="shared" si="4"/>
        <v/>
      </c>
      <c r="L54" s="16"/>
      <c r="M54" s="25" t="str">
        <f t="shared" si="5"/>
        <v/>
      </c>
      <c r="N54" s="16"/>
      <c r="O54" s="68" t="str">
        <f t="shared" si="2"/>
        <v/>
      </c>
      <c r="P54" s="25" t="str">
        <f t="shared" si="6"/>
        <v/>
      </c>
    </row>
    <row r="55" spans="1:16" customFormat="1" ht="15.75" x14ac:dyDescent="0.25">
      <c r="A55" s="1"/>
      <c r="B55" s="17">
        <v>13</v>
      </c>
      <c r="C55" s="27"/>
      <c r="D55" s="70"/>
      <c r="E55" s="33">
        <f t="shared" si="0"/>
        <v>0</v>
      </c>
      <c r="F55" s="41" t="str">
        <f t="shared" si="1"/>
        <v/>
      </c>
      <c r="G55" s="6"/>
      <c r="H55" s="6"/>
      <c r="I55" s="25" t="str">
        <f t="shared" si="3"/>
        <v/>
      </c>
      <c r="J55" s="6"/>
      <c r="K55" s="25" t="str">
        <f t="shared" si="4"/>
        <v/>
      </c>
      <c r="L55" s="16"/>
      <c r="M55" s="25" t="str">
        <f t="shared" si="5"/>
        <v/>
      </c>
      <c r="N55" s="16"/>
      <c r="O55" s="68" t="str">
        <f t="shared" si="2"/>
        <v/>
      </c>
      <c r="P55" s="25" t="str">
        <f t="shared" si="6"/>
        <v/>
      </c>
    </row>
    <row r="56" spans="1:16" customFormat="1" ht="15.75" x14ac:dyDescent="0.25">
      <c r="A56" s="1"/>
      <c r="B56" s="17">
        <v>14</v>
      </c>
      <c r="C56" s="27"/>
      <c r="D56" s="70"/>
      <c r="E56" s="33">
        <f t="shared" si="0"/>
        <v>0</v>
      </c>
      <c r="F56" s="41" t="str">
        <f t="shared" si="1"/>
        <v/>
      </c>
      <c r="G56" s="6"/>
      <c r="H56" s="6"/>
      <c r="I56" s="25" t="str">
        <f t="shared" si="3"/>
        <v/>
      </c>
      <c r="J56" s="6"/>
      <c r="K56" s="25" t="str">
        <f t="shared" si="4"/>
        <v/>
      </c>
      <c r="L56" s="16"/>
      <c r="M56" s="25" t="str">
        <f t="shared" si="5"/>
        <v/>
      </c>
      <c r="N56" s="16"/>
      <c r="O56" s="68" t="str">
        <f t="shared" si="2"/>
        <v/>
      </c>
      <c r="P56" s="25" t="str">
        <f t="shared" si="6"/>
        <v/>
      </c>
    </row>
    <row r="57" spans="1:16" customFormat="1" ht="15.75" x14ac:dyDescent="0.25">
      <c r="A57" s="1"/>
      <c r="B57" s="17">
        <v>15</v>
      </c>
      <c r="C57" s="27"/>
      <c r="D57" s="70"/>
      <c r="E57" s="33">
        <f t="shared" si="0"/>
        <v>0</v>
      </c>
      <c r="F57" s="41" t="str">
        <f t="shared" si="1"/>
        <v/>
      </c>
      <c r="G57" s="6"/>
      <c r="H57" s="6"/>
      <c r="I57" s="25" t="str">
        <f t="shared" si="3"/>
        <v/>
      </c>
      <c r="J57" s="6"/>
      <c r="K57" s="25" t="str">
        <f t="shared" si="4"/>
        <v/>
      </c>
      <c r="L57" s="16"/>
      <c r="M57" s="25" t="str">
        <f t="shared" si="5"/>
        <v/>
      </c>
      <c r="N57" s="16"/>
      <c r="O57" s="68" t="str">
        <f t="shared" si="2"/>
        <v/>
      </c>
      <c r="P57" s="25" t="str">
        <f t="shared" si="6"/>
        <v/>
      </c>
    </row>
    <row r="58" spans="1:16" customFormat="1" ht="15.75" x14ac:dyDescent="0.25">
      <c r="A58" s="1"/>
      <c r="B58" s="17">
        <v>16</v>
      </c>
      <c r="C58" s="27"/>
      <c r="D58" s="70"/>
      <c r="E58" s="33">
        <f t="shared" si="0"/>
        <v>0</v>
      </c>
      <c r="F58" s="41" t="str">
        <f t="shared" si="1"/>
        <v/>
      </c>
      <c r="G58" s="6"/>
      <c r="H58" s="6"/>
      <c r="I58" s="25" t="str">
        <f t="shared" si="3"/>
        <v/>
      </c>
      <c r="J58" s="6"/>
      <c r="K58" s="25" t="str">
        <f t="shared" si="4"/>
        <v/>
      </c>
      <c r="L58" s="16"/>
      <c r="M58" s="25" t="str">
        <f t="shared" si="5"/>
        <v/>
      </c>
      <c r="N58" s="16"/>
      <c r="O58" s="68" t="str">
        <f t="shared" si="2"/>
        <v/>
      </c>
      <c r="P58" s="25" t="str">
        <f t="shared" si="6"/>
        <v/>
      </c>
    </row>
    <row r="59" spans="1:16" customFormat="1" ht="15.75" x14ac:dyDescent="0.25">
      <c r="A59" s="1"/>
      <c r="B59" s="17">
        <v>17</v>
      </c>
      <c r="C59" s="27"/>
      <c r="D59" s="70"/>
      <c r="E59" s="33">
        <f t="shared" si="0"/>
        <v>0</v>
      </c>
      <c r="F59" s="41" t="str">
        <f t="shared" si="1"/>
        <v/>
      </c>
      <c r="G59" s="6"/>
      <c r="H59" s="6"/>
      <c r="I59" s="25" t="str">
        <f t="shared" si="3"/>
        <v/>
      </c>
      <c r="J59" s="6"/>
      <c r="K59" s="25" t="str">
        <f t="shared" si="4"/>
        <v/>
      </c>
      <c r="L59" s="16"/>
      <c r="M59" s="25" t="str">
        <f t="shared" si="5"/>
        <v/>
      </c>
      <c r="N59" s="16"/>
      <c r="O59" s="68" t="str">
        <f t="shared" si="2"/>
        <v/>
      </c>
      <c r="P59" s="25" t="str">
        <f t="shared" si="6"/>
        <v/>
      </c>
    </row>
    <row r="60" spans="1:16" customFormat="1" ht="15.75" x14ac:dyDescent="0.25">
      <c r="A60" s="1"/>
      <c r="B60" s="17">
        <v>18</v>
      </c>
      <c r="C60" s="27"/>
      <c r="D60" s="70"/>
      <c r="E60" s="33">
        <f t="shared" si="0"/>
        <v>0</v>
      </c>
      <c r="F60" s="41" t="str">
        <f t="shared" si="1"/>
        <v/>
      </c>
      <c r="G60" s="6"/>
      <c r="H60" s="6"/>
      <c r="I60" s="25" t="str">
        <f t="shared" si="3"/>
        <v/>
      </c>
      <c r="J60" s="6"/>
      <c r="K60" s="25" t="str">
        <f t="shared" si="4"/>
        <v/>
      </c>
      <c r="L60" s="16"/>
      <c r="M60" s="25" t="str">
        <f t="shared" si="5"/>
        <v/>
      </c>
      <c r="N60" s="16"/>
      <c r="O60" s="68" t="str">
        <f t="shared" si="2"/>
        <v/>
      </c>
      <c r="P60" s="25" t="str">
        <f t="shared" si="6"/>
        <v/>
      </c>
    </row>
    <row r="61" spans="1:16" customFormat="1" ht="15.75" x14ac:dyDescent="0.25">
      <c r="A61" s="1"/>
      <c r="B61" s="17">
        <v>19</v>
      </c>
      <c r="C61" s="27"/>
      <c r="D61" s="70"/>
      <c r="E61" s="33">
        <f t="shared" si="0"/>
        <v>0</v>
      </c>
      <c r="F61" s="41" t="str">
        <f t="shared" si="1"/>
        <v/>
      </c>
      <c r="G61" s="6"/>
      <c r="H61" s="6"/>
      <c r="I61" s="25" t="str">
        <f t="shared" si="3"/>
        <v/>
      </c>
      <c r="J61" s="6"/>
      <c r="K61" s="25" t="str">
        <f t="shared" si="4"/>
        <v/>
      </c>
      <c r="L61" s="16"/>
      <c r="M61" s="25" t="str">
        <f t="shared" si="5"/>
        <v/>
      </c>
      <c r="N61" s="16"/>
      <c r="O61" s="68" t="str">
        <f t="shared" si="2"/>
        <v/>
      </c>
      <c r="P61" s="25" t="str">
        <f t="shared" si="6"/>
        <v/>
      </c>
    </row>
    <row r="62" spans="1:16" customFormat="1" ht="15.75" x14ac:dyDescent="0.25">
      <c r="A62" s="1"/>
      <c r="B62" s="17">
        <v>20</v>
      </c>
      <c r="C62" s="27"/>
      <c r="D62" s="70"/>
      <c r="E62" s="33">
        <f t="shared" si="0"/>
        <v>0</v>
      </c>
      <c r="F62" s="41" t="str">
        <f t="shared" si="1"/>
        <v/>
      </c>
      <c r="G62" s="6"/>
      <c r="H62" s="6"/>
      <c r="I62" s="25" t="str">
        <f t="shared" si="3"/>
        <v/>
      </c>
      <c r="J62" s="6"/>
      <c r="K62" s="25" t="str">
        <f t="shared" si="4"/>
        <v/>
      </c>
      <c r="L62" s="16"/>
      <c r="M62" s="25" t="str">
        <f t="shared" si="5"/>
        <v/>
      </c>
      <c r="N62" s="16"/>
      <c r="O62" s="68" t="str">
        <f t="shared" si="2"/>
        <v/>
      </c>
      <c r="P62" s="25" t="str">
        <f t="shared" si="6"/>
        <v/>
      </c>
    </row>
    <row r="63" spans="1:16" customFormat="1" ht="15.75" x14ac:dyDescent="0.25">
      <c r="A63" s="1"/>
      <c r="B63" s="17">
        <v>21</v>
      </c>
      <c r="C63" s="27"/>
      <c r="D63" s="70"/>
      <c r="E63" s="33">
        <f t="shared" si="0"/>
        <v>0</v>
      </c>
      <c r="F63" s="41" t="str">
        <f t="shared" si="1"/>
        <v/>
      </c>
      <c r="G63" s="6"/>
      <c r="H63" s="6"/>
      <c r="I63" s="25" t="str">
        <f t="shared" si="3"/>
        <v/>
      </c>
      <c r="J63" s="6"/>
      <c r="K63" s="25" t="str">
        <f t="shared" si="4"/>
        <v/>
      </c>
      <c r="L63" s="16"/>
      <c r="M63" s="25" t="str">
        <f t="shared" si="5"/>
        <v/>
      </c>
      <c r="N63" s="16"/>
      <c r="O63" s="68" t="str">
        <f t="shared" si="2"/>
        <v/>
      </c>
      <c r="P63" s="25" t="str">
        <f t="shared" si="6"/>
        <v/>
      </c>
    </row>
    <row r="64" spans="1:16" customFormat="1" ht="15.75" x14ac:dyDescent="0.25">
      <c r="A64" s="1"/>
      <c r="B64" s="17">
        <v>22</v>
      </c>
      <c r="C64" s="27"/>
      <c r="D64" s="70"/>
      <c r="E64" s="33">
        <f t="shared" si="0"/>
        <v>0</v>
      </c>
      <c r="F64" s="41" t="str">
        <f t="shared" si="1"/>
        <v/>
      </c>
      <c r="G64" s="6"/>
      <c r="H64" s="6"/>
      <c r="I64" s="25" t="str">
        <f t="shared" si="3"/>
        <v/>
      </c>
      <c r="J64" s="6"/>
      <c r="K64" s="25" t="str">
        <f t="shared" si="4"/>
        <v/>
      </c>
      <c r="L64" s="16"/>
      <c r="M64" s="25" t="str">
        <f t="shared" si="5"/>
        <v/>
      </c>
      <c r="N64" s="16"/>
      <c r="O64" s="68" t="str">
        <f t="shared" si="2"/>
        <v/>
      </c>
      <c r="P64" s="25" t="str">
        <f t="shared" si="6"/>
        <v/>
      </c>
    </row>
    <row r="65" spans="1:16" customFormat="1" ht="15.75" x14ac:dyDescent="0.25">
      <c r="A65" s="1"/>
      <c r="B65" s="17">
        <v>23</v>
      </c>
      <c r="C65" s="27"/>
      <c r="D65" s="70"/>
      <c r="E65" s="33">
        <f t="shared" si="0"/>
        <v>0</v>
      </c>
      <c r="F65" s="41" t="str">
        <f t="shared" si="1"/>
        <v/>
      </c>
      <c r="G65" s="6"/>
      <c r="H65" s="6"/>
      <c r="I65" s="25" t="str">
        <f t="shared" si="3"/>
        <v/>
      </c>
      <c r="J65" s="6"/>
      <c r="K65" s="25" t="str">
        <f t="shared" si="4"/>
        <v/>
      </c>
      <c r="L65" s="16"/>
      <c r="M65" s="25" t="str">
        <f t="shared" si="5"/>
        <v/>
      </c>
      <c r="N65" s="16"/>
      <c r="O65" s="68" t="str">
        <f t="shared" si="2"/>
        <v/>
      </c>
      <c r="P65" s="25" t="str">
        <f t="shared" si="6"/>
        <v/>
      </c>
    </row>
    <row r="66" spans="1:16" customFormat="1" ht="15.75" x14ac:dyDescent="0.25">
      <c r="A66" s="1"/>
      <c r="B66" s="17">
        <v>24</v>
      </c>
      <c r="C66" s="27"/>
      <c r="D66" s="70"/>
      <c r="E66" s="33">
        <f t="shared" si="0"/>
        <v>0</v>
      </c>
      <c r="F66" s="41" t="str">
        <f t="shared" si="1"/>
        <v/>
      </c>
      <c r="G66" s="6"/>
      <c r="H66" s="6"/>
      <c r="I66" s="25" t="str">
        <f t="shared" si="3"/>
        <v/>
      </c>
      <c r="J66" s="6"/>
      <c r="K66" s="25" t="str">
        <f t="shared" si="4"/>
        <v/>
      </c>
      <c r="L66" s="16"/>
      <c r="M66" s="25" t="str">
        <f t="shared" si="5"/>
        <v/>
      </c>
      <c r="N66" s="16"/>
      <c r="O66" s="68" t="str">
        <f t="shared" si="2"/>
        <v/>
      </c>
      <c r="P66" s="25" t="str">
        <f t="shared" si="6"/>
        <v/>
      </c>
    </row>
    <row r="67" spans="1:16" customFormat="1" ht="15.75" x14ac:dyDescent="0.25">
      <c r="A67" s="1"/>
      <c r="B67" s="17">
        <v>25</v>
      </c>
      <c r="C67" s="27"/>
      <c r="D67" s="70"/>
      <c r="E67" s="33">
        <f t="shared" si="0"/>
        <v>0</v>
      </c>
      <c r="F67" s="41" t="str">
        <f t="shared" si="1"/>
        <v/>
      </c>
      <c r="G67" s="6"/>
      <c r="H67" s="6"/>
      <c r="I67" s="25" t="str">
        <f t="shared" si="3"/>
        <v/>
      </c>
      <c r="J67" s="6"/>
      <c r="K67" s="25" t="str">
        <f t="shared" si="4"/>
        <v/>
      </c>
      <c r="L67" s="16"/>
      <c r="M67" s="25" t="str">
        <f t="shared" si="5"/>
        <v/>
      </c>
      <c r="N67" s="16"/>
      <c r="O67" s="68" t="str">
        <f t="shared" si="2"/>
        <v/>
      </c>
      <c r="P67" s="25" t="str">
        <f t="shared" si="6"/>
        <v/>
      </c>
    </row>
    <row r="68" spans="1:16" customFormat="1" ht="15.75" x14ac:dyDescent="0.25">
      <c r="A68" s="1"/>
      <c r="B68" s="17">
        <v>26</v>
      </c>
      <c r="C68" s="27"/>
      <c r="D68" s="70"/>
      <c r="E68" s="33">
        <f t="shared" si="0"/>
        <v>0</v>
      </c>
      <c r="F68" s="41" t="str">
        <f t="shared" si="1"/>
        <v/>
      </c>
      <c r="G68" s="6"/>
      <c r="H68" s="6"/>
      <c r="I68" s="25" t="str">
        <f t="shared" si="3"/>
        <v/>
      </c>
      <c r="J68" s="6"/>
      <c r="K68" s="25" t="str">
        <f t="shared" si="4"/>
        <v/>
      </c>
      <c r="L68" s="16"/>
      <c r="M68" s="25" t="str">
        <f t="shared" si="5"/>
        <v/>
      </c>
      <c r="N68" s="16"/>
      <c r="O68" s="68" t="str">
        <f t="shared" si="2"/>
        <v/>
      </c>
      <c r="P68" s="25" t="str">
        <f t="shared" si="6"/>
        <v/>
      </c>
    </row>
    <row r="69" spans="1:16" customFormat="1" ht="15.75" x14ac:dyDescent="0.25">
      <c r="A69" s="1"/>
      <c r="B69" s="17">
        <v>27</v>
      </c>
      <c r="C69" s="27"/>
      <c r="D69" s="70"/>
      <c r="E69" s="33">
        <f t="shared" si="0"/>
        <v>0</v>
      </c>
      <c r="F69" s="41" t="str">
        <f t="shared" si="1"/>
        <v/>
      </c>
      <c r="G69" s="6"/>
      <c r="H69" s="6"/>
      <c r="I69" s="25" t="str">
        <f t="shared" si="3"/>
        <v/>
      </c>
      <c r="J69" s="6"/>
      <c r="K69" s="25" t="str">
        <f t="shared" si="4"/>
        <v/>
      </c>
      <c r="L69" s="16"/>
      <c r="M69" s="25" t="str">
        <f t="shared" si="5"/>
        <v/>
      </c>
      <c r="N69" s="16"/>
      <c r="O69" s="68" t="str">
        <f t="shared" si="2"/>
        <v/>
      </c>
      <c r="P69" s="25" t="str">
        <f t="shared" si="6"/>
        <v/>
      </c>
    </row>
    <row r="70" spans="1:16" customFormat="1" ht="15.75" x14ac:dyDescent="0.25">
      <c r="A70" s="1"/>
      <c r="B70" s="17">
        <v>28</v>
      </c>
      <c r="C70" s="27"/>
      <c r="D70" s="70"/>
      <c r="E70" s="33">
        <f t="shared" si="0"/>
        <v>0</v>
      </c>
      <c r="F70" s="41" t="str">
        <f t="shared" si="1"/>
        <v/>
      </c>
      <c r="G70" s="6"/>
      <c r="H70" s="6"/>
      <c r="I70" s="25" t="str">
        <f t="shared" si="3"/>
        <v/>
      </c>
      <c r="J70" s="6"/>
      <c r="K70" s="25" t="str">
        <f t="shared" si="4"/>
        <v/>
      </c>
      <c r="L70" s="16"/>
      <c r="M70" s="25" t="str">
        <f t="shared" si="5"/>
        <v/>
      </c>
      <c r="N70" s="16"/>
      <c r="O70" s="68" t="str">
        <f t="shared" si="2"/>
        <v/>
      </c>
      <c r="P70" s="25" t="str">
        <f t="shared" si="6"/>
        <v/>
      </c>
    </row>
    <row r="71" spans="1:16" customFormat="1" ht="15.75" x14ac:dyDescent="0.25">
      <c r="A71" s="1"/>
      <c r="B71" s="17">
        <v>29</v>
      </c>
      <c r="C71" s="27"/>
      <c r="D71" s="70"/>
      <c r="E71" s="33">
        <f t="shared" si="0"/>
        <v>0</v>
      </c>
      <c r="F71" s="41" t="str">
        <f t="shared" si="1"/>
        <v/>
      </c>
      <c r="G71" s="6"/>
      <c r="H71" s="6"/>
      <c r="I71" s="25" t="str">
        <f t="shared" si="3"/>
        <v/>
      </c>
      <c r="J71" s="6"/>
      <c r="K71" s="25" t="str">
        <f t="shared" si="4"/>
        <v/>
      </c>
      <c r="L71" s="16"/>
      <c r="M71" s="25" t="str">
        <f t="shared" si="5"/>
        <v/>
      </c>
      <c r="N71" s="16"/>
      <c r="O71" s="68" t="str">
        <f t="shared" si="2"/>
        <v/>
      </c>
      <c r="P71" s="25" t="str">
        <f t="shared" si="6"/>
        <v/>
      </c>
    </row>
    <row r="72" spans="1:16" customFormat="1" ht="15.75" x14ac:dyDescent="0.25">
      <c r="A72" s="1"/>
      <c r="B72" s="17">
        <v>30</v>
      </c>
      <c r="C72" s="27"/>
      <c r="D72" s="70"/>
      <c r="E72" s="33">
        <f>IFERROR(C72-D72,"")</f>
        <v>0</v>
      </c>
      <c r="F72" s="41" t="str">
        <f t="shared" si="1"/>
        <v/>
      </c>
      <c r="G72" s="6"/>
      <c r="H72" s="6"/>
      <c r="I72" s="25" t="str">
        <f t="shared" si="3"/>
        <v/>
      </c>
      <c r="J72" s="6"/>
      <c r="K72" s="25" t="str">
        <f t="shared" si="4"/>
        <v/>
      </c>
      <c r="L72" s="16"/>
      <c r="M72" s="25" t="str">
        <f t="shared" si="5"/>
        <v/>
      </c>
      <c r="N72" s="16"/>
      <c r="O72" s="68" t="str">
        <f t="shared" si="2"/>
        <v/>
      </c>
      <c r="P72" s="25" t="str">
        <f t="shared" si="6"/>
        <v/>
      </c>
    </row>
    <row r="73" spans="1:16" customFormat="1" ht="15.75" x14ac:dyDescent="0.25">
      <c r="A73" s="1"/>
      <c r="B73" s="17">
        <v>31</v>
      </c>
      <c r="C73" s="27"/>
      <c r="D73" s="70"/>
      <c r="E73" s="33">
        <f t="shared" si="0"/>
        <v>0</v>
      </c>
      <c r="F73" s="41" t="str">
        <f t="shared" si="1"/>
        <v/>
      </c>
      <c r="G73" s="6"/>
      <c r="H73" s="6"/>
      <c r="I73" s="25" t="str">
        <f t="shared" ref="I73:I94" si="7">IFERROR(D73/H73,"")</f>
        <v/>
      </c>
      <c r="J73" s="6"/>
      <c r="K73" s="25" t="str">
        <f t="shared" ref="K73:K94" si="8">IFERROR(D73/J73,"")</f>
        <v/>
      </c>
      <c r="L73" s="16"/>
      <c r="M73" s="25" t="str">
        <f t="shared" ref="M73:M94" si="9">IFERROR(D73/L73,"")</f>
        <v/>
      </c>
      <c r="N73" s="16"/>
      <c r="O73" s="68" t="str">
        <f t="shared" si="2"/>
        <v/>
      </c>
      <c r="P73" s="25" t="str">
        <f t="shared" ref="P73:P94" si="10">IFERROR(D73/N73,"")</f>
        <v/>
      </c>
    </row>
    <row r="74" spans="1:16" customFormat="1" ht="15.75" x14ac:dyDescent="0.25">
      <c r="A74" s="1"/>
      <c r="B74" s="17">
        <v>32</v>
      </c>
      <c r="C74" s="27"/>
      <c r="D74" s="70"/>
      <c r="E74" s="33">
        <f t="shared" si="0"/>
        <v>0</v>
      </c>
      <c r="F74" s="41" t="str">
        <f t="shared" si="1"/>
        <v/>
      </c>
      <c r="G74" s="6"/>
      <c r="H74" s="6"/>
      <c r="I74" s="25" t="str">
        <f t="shared" si="7"/>
        <v/>
      </c>
      <c r="J74" s="6"/>
      <c r="K74" s="25" t="str">
        <f t="shared" si="8"/>
        <v/>
      </c>
      <c r="L74" s="16"/>
      <c r="M74" s="25" t="str">
        <f t="shared" si="9"/>
        <v/>
      </c>
      <c r="N74" s="16"/>
      <c r="O74" s="68" t="str">
        <f t="shared" si="2"/>
        <v/>
      </c>
      <c r="P74" s="25" t="str">
        <f t="shared" si="10"/>
        <v/>
      </c>
    </row>
    <row r="75" spans="1:16" customFormat="1" ht="15.75" x14ac:dyDescent="0.25">
      <c r="A75" s="1"/>
      <c r="B75" s="17">
        <v>33</v>
      </c>
      <c r="C75" s="27"/>
      <c r="D75" s="70"/>
      <c r="E75" s="33">
        <f t="shared" si="0"/>
        <v>0</v>
      </c>
      <c r="F75" s="41" t="str">
        <f t="shared" si="1"/>
        <v/>
      </c>
      <c r="G75" s="6"/>
      <c r="H75" s="6"/>
      <c r="I75" s="25" t="str">
        <f t="shared" si="7"/>
        <v/>
      </c>
      <c r="J75" s="6"/>
      <c r="K75" s="25" t="str">
        <f t="shared" si="8"/>
        <v/>
      </c>
      <c r="L75" s="16"/>
      <c r="M75" s="25" t="str">
        <f t="shared" si="9"/>
        <v/>
      </c>
      <c r="N75" s="16"/>
      <c r="O75" s="68" t="str">
        <f t="shared" si="2"/>
        <v/>
      </c>
      <c r="P75" s="25" t="str">
        <f t="shared" si="10"/>
        <v/>
      </c>
    </row>
    <row r="76" spans="1:16" customFormat="1" ht="15.75" x14ac:dyDescent="0.25">
      <c r="A76" s="1"/>
      <c r="B76" s="17">
        <v>34</v>
      </c>
      <c r="C76" s="27"/>
      <c r="D76" s="70"/>
      <c r="E76" s="33">
        <f t="shared" si="0"/>
        <v>0</v>
      </c>
      <c r="F76" s="41" t="str">
        <f t="shared" si="1"/>
        <v/>
      </c>
      <c r="G76" s="6"/>
      <c r="H76" s="6"/>
      <c r="I76" s="25" t="str">
        <f t="shared" si="7"/>
        <v/>
      </c>
      <c r="J76" s="6"/>
      <c r="K76" s="25" t="str">
        <f t="shared" si="8"/>
        <v/>
      </c>
      <c r="L76" s="16"/>
      <c r="M76" s="25" t="str">
        <f t="shared" si="9"/>
        <v/>
      </c>
      <c r="N76" s="16"/>
      <c r="O76" s="68" t="str">
        <f t="shared" si="2"/>
        <v/>
      </c>
      <c r="P76" s="25" t="str">
        <f t="shared" si="10"/>
        <v/>
      </c>
    </row>
    <row r="77" spans="1:16" customFormat="1" ht="15.75" x14ac:dyDescent="0.25">
      <c r="A77" s="1"/>
      <c r="B77" s="17">
        <v>35</v>
      </c>
      <c r="C77" s="27"/>
      <c r="D77" s="70"/>
      <c r="E77" s="33">
        <f t="shared" si="0"/>
        <v>0</v>
      </c>
      <c r="F77" s="41" t="str">
        <f t="shared" si="1"/>
        <v/>
      </c>
      <c r="G77" s="6"/>
      <c r="H77" s="6"/>
      <c r="I77" s="25" t="str">
        <f t="shared" si="7"/>
        <v/>
      </c>
      <c r="J77" s="6"/>
      <c r="K77" s="25" t="str">
        <f t="shared" si="8"/>
        <v/>
      </c>
      <c r="L77" s="16"/>
      <c r="M77" s="25" t="str">
        <f t="shared" si="9"/>
        <v/>
      </c>
      <c r="N77" s="16"/>
      <c r="O77" s="68" t="str">
        <f t="shared" si="2"/>
        <v/>
      </c>
      <c r="P77" s="25" t="str">
        <f t="shared" si="10"/>
        <v/>
      </c>
    </row>
    <row r="78" spans="1:16" customFormat="1" ht="15.75" x14ac:dyDescent="0.25">
      <c r="A78" s="1"/>
      <c r="B78" s="17">
        <v>36</v>
      </c>
      <c r="C78" s="27"/>
      <c r="D78" s="70"/>
      <c r="E78" s="33">
        <f t="shared" si="0"/>
        <v>0</v>
      </c>
      <c r="F78" s="41" t="str">
        <f t="shared" si="1"/>
        <v/>
      </c>
      <c r="G78" s="6"/>
      <c r="H78" s="6"/>
      <c r="I78" s="25" t="str">
        <f t="shared" si="7"/>
        <v/>
      </c>
      <c r="J78" s="6"/>
      <c r="K78" s="25" t="str">
        <f t="shared" si="8"/>
        <v/>
      </c>
      <c r="L78" s="16"/>
      <c r="M78" s="25" t="str">
        <f t="shared" si="9"/>
        <v/>
      </c>
      <c r="N78" s="16"/>
      <c r="O78" s="68" t="str">
        <f t="shared" si="2"/>
        <v/>
      </c>
      <c r="P78" s="25" t="str">
        <f t="shared" si="10"/>
        <v/>
      </c>
    </row>
    <row r="79" spans="1:16" customFormat="1" ht="15.75" x14ac:dyDescent="0.25">
      <c r="A79" s="1"/>
      <c r="B79" s="17">
        <v>37</v>
      </c>
      <c r="C79" s="27"/>
      <c r="D79" s="70"/>
      <c r="E79" s="33">
        <f t="shared" si="0"/>
        <v>0</v>
      </c>
      <c r="F79" s="41" t="str">
        <f t="shared" si="1"/>
        <v/>
      </c>
      <c r="G79" s="6"/>
      <c r="H79" s="6"/>
      <c r="I79" s="25" t="str">
        <f t="shared" si="7"/>
        <v/>
      </c>
      <c r="J79" s="6"/>
      <c r="K79" s="25" t="str">
        <f t="shared" si="8"/>
        <v/>
      </c>
      <c r="L79" s="16"/>
      <c r="M79" s="25" t="str">
        <f t="shared" si="9"/>
        <v/>
      </c>
      <c r="N79" s="16"/>
      <c r="O79" s="68" t="str">
        <f t="shared" si="2"/>
        <v/>
      </c>
      <c r="P79" s="25" t="str">
        <f t="shared" si="10"/>
        <v/>
      </c>
    </row>
    <row r="80" spans="1:16" customFormat="1" ht="15.75" x14ac:dyDescent="0.25">
      <c r="A80" s="1"/>
      <c r="B80" s="17">
        <v>38</v>
      </c>
      <c r="C80" s="27"/>
      <c r="D80" s="70"/>
      <c r="E80" s="33">
        <f t="shared" si="0"/>
        <v>0</v>
      </c>
      <c r="F80" s="41" t="str">
        <f t="shared" si="1"/>
        <v/>
      </c>
      <c r="G80" s="6"/>
      <c r="H80" s="6"/>
      <c r="I80" s="25" t="str">
        <f t="shared" si="7"/>
        <v/>
      </c>
      <c r="J80" s="6"/>
      <c r="K80" s="25" t="str">
        <f t="shared" si="8"/>
        <v/>
      </c>
      <c r="L80" s="16"/>
      <c r="M80" s="25" t="str">
        <f t="shared" si="9"/>
        <v/>
      </c>
      <c r="N80" s="16"/>
      <c r="O80" s="68" t="str">
        <f t="shared" si="2"/>
        <v/>
      </c>
      <c r="P80" s="25" t="str">
        <f t="shared" si="10"/>
        <v/>
      </c>
    </row>
    <row r="81" spans="1:16" customFormat="1" ht="15.75" x14ac:dyDescent="0.25">
      <c r="A81" s="1"/>
      <c r="B81" s="17">
        <v>39</v>
      </c>
      <c r="C81" s="27"/>
      <c r="D81" s="70"/>
      <c r="E81" s="33">
        <f>IFERROR(C81-D81,"")</f>
        <v>0</v>
      </c>
      <c r="F81" s="41" t="str">
        <f>IFERROR(E81/D81,"")</f>
        <v/>
      </c>
      <c r="G81" s="6"/>
      <c r="H81" s="6"/>
      <c r="I81" s="25" t="str">
        <f t="shared" si="7"/>
        <v/>
      </c>
      <c r="J81" s="6"/>
      <c r="K81" s="25" t="str">
        <f t="shared" si="8"/>
        <v/>
      </c>
      <c r="L81" s="16"/>
      <c r="M81" s="25" t="str">
        <f t="shared" si="9"/>
        <v/>
      </c>
      <c r="N81" s="16"/>
      <c r="O81" s="68" t="str">
        <f t="shared" si="2"/>
        <v/>
      </c>
      <c r="P81" s="25" t="str">
        <f t="shared" si="10"/>
        <v/>
      </c>
    </row>
    <row r="82" spans="1:16" customFormat="1" ht="15.75" x14ac:dyDescent="0.25">
      <c r="A82" s="1"/>
      <c r="B82" s="17">
        <v>40</v>
      </c>
      <c r="C82" s="27"/>
      <c r="D82" s="70"/>
      <c r="E82" s="33">
        <f t="shared" si="0"/>
        <v>0</v>
      </c>
      <c r="F82" s="41" t="str">
        <f t="shared" si="1"/>
        <v/>
      </c>
      <c r="G82" s="6"/>
      <c r="H82" s="6"/>
      <c r="I82" s="25" t="str">
        <f t="shared" si="7"/>
        <v/>
      </c>
      <c r="J82" s="6"/>
      <c r="K82" s="25" t="str">
        <f t="shared" si="8"/>
        <v/>
      </c>
      <c r="L82" s="16"/>
      <c r="M82" s="25" t="str">
        <f t="shared" si="9"/>
        <v/>
      </c>
      <c r="N82" s="16"/>
      <c r="O82" s="68" t="str">
        <f t="shared" si="2"/>
        <v/>
      </c>
      <c r="P82" s="25" t="str">
        <f t="shared" si="10"/>
        <v/>
      </c>
    </row>
    <row r="83" spans="1:16" customFormat="1" ht="15.75" x14ac:dyDescent="0.25">
      <c r="A83" s="1"/>
      <c r="B83" s="17">
        <v>41</v>
      </c>
      <c r="C83" s="27"/>
      <c r="D83" s="70"/>
      <c r="E83" s="33">
        <f t="shared" si="0"/>
        <v>0</v>
      </c>
      <c r="F83" s="41" t="str">
        <f t="shared" si="1"/>
        <v/>
      </c>
      <c r="G83" s="6"/>
      <c r="H83" s="6"/>
      <c r="I83" s="25" t="str">
        <f t="shared" si="7"/>
        <v/>
      </c>
      <c r="J83" s="6"/>
      <c r="K83" s="25" t="str">
        <f t="shared" si="8"/>
        <v/>
      </c>
      <c r="L83" s="16"/>
      <c r="M83" s="25" t="str">
        <f t="shared" si="9"/>
        <v/>
      </c>
      <c r="N83" s="16"/>
      <c r="O83" s="68" t="str">
        <f t="shared" si="2"/>
        <v/>
      </c>
      <c r="P83" s="25" t="str">
        <f t="shared" si="10"/>
        <v/>
      </c>
    </row>
    <row r="84" spans="1:16" customFormat="1" ht="15.75" x14ac:dyDescent="0.25">
      <c r="A84" s="1"/>
      <c r="B84" s="17">
        <v>42</v>
      </c>
      <c r="C84" s="27"/>
      <c r="D84" s="70"/>
      <c r="E84" s="33">
        <f t="shared" si="0"/>
        <v>0</v>
      </c>
      <c r="F84" s="41" t="str">
        <f t="shared" si="1"/>
        <v/>
      </c>
      <c r="G84" s="6"/>
      <c r="H84" s="6"/>
      <c r="I84" s="25" t="str">
        <f t="shared" si="7"/>
        <v/>
      </c>
      <c r="J84" s="6"/>
      <c r="K84" s="25" t="str">
        <f t="shared" si="8"/>
        <v/>
      </c>
      <c r="L84" s="16"/>
      <c r="M84" s="25" t="str">
        <f t="shared" si="9"/>
        <v/>
      </c>
      <c r="N84" s="16"/>
      <c r="O84" s="68" t="str">
        <f t="shared" si="2"/>
        <v/>
      </c>
      <c r="P84" s="25" t="str">
        <f t="shared" si="10"/>
        <v/>
      </c>
    </row>
    <row r="85" spans="1:16" customFormat="1" ht="15.75" x14ac:dyDescent="0.25">
      <c r="A85" s="1"/>
      <c r="B85" s="17">
        <v>43</v>
      </c>
      <c r="C85" s="27"/>
      <c r="D85" s="70"/>
      <c r="E85" s="33">
        <f t="shared" si="0"/>
        <v>0</v>
      </c>
      <c r="F85" s="41" t="str">
        <f t="shared" si="1"/>
        <v/>
      </c>
      <c r="G85" s="6"/>
      <c r="H85" s="6"/>
      <c r="I85" s="25" t="str">
        <f t="shared" si="7"/>
        <v/>
      </c>
      <c r="J85" s="6"/>
      <c r="K85" s="25" t="str">
        <f t="shared" si="8"/>
        <v/>
      </c>
      <c r="L85" s="16"/>
      <c r="M85" s="25" t="str">
        <f t="shared" si="9"/>
        <v/>
      </c>
      <c r="N85" s="16"/>
      <c r="O85" s="68" t="str">
        <f t="shared" si="2"/>
        <v/>
      </c>
      <c r="P85" s="25" t="str">
        <f t="shared" si="10"/>
        <v/>
      </c>
    </row>
    <row r="86" spans="1:16" customFormat="1" ht="15.75" x14ac:dyDescent="0.25">
      <c r="A86" s="1"/>
      <c r="B86" s="17">
        <v>44</v>
      </c>
      <c r="C86" s="27"/>
      <c r="D86" s="70"/>
      <c r="E86" s="33">
        <f t="shared" si="0"/>
        <v>0</v>
      </c>
      <c r="F86" s="41" t="str">
        <f t="shared" si="1"/>
        <v/>
      </c>
      <c r="G86" s="6"/>
      <c r="H86" s="6"/>
      <c r="I86" s="25" t="str">
        <f t="shared" si="7"/>
        <v/>
      </c>
      <c r="J86" s="6"/>
      <c r="K86" s="25" t="str">
        <f t="shared" si="8"/>
        <v/>
      </c>
      <c r="L86" s="16"/>
      <c r="M86" s="25" t="str">
        <f t="shared" si="9"/>
        <v/>
      </c>
      <c r="N86" s="16"/>
      <c r="O86" s="68" t="str">
        <f t="shared" si="2"/>
        <v/>
      </c>
      <c r="P86" s="25" t="str">
        <f t="shared" si="10"/>
        <v/>
      </c>
    </row>
    <row r="87" spans="1:16" customFormat="1" ht="15.75" x14ac:dyDescent="0.25">
      <c r="A87" s="1"/>
      <c r="B87" s="17">
        <v>45</v>
      </c>
      <c r="C87" s="27"/>
      <c r="D87" s="70"/>
      <c r="E87" s="33">
        <f t="shared" si="0"/>
        <v>0</v>
      </c>
      <c r="F87" s="41" t="str">
        <f t="shared" si="1"/>
        <v/>
      </c>
      <c r="G87" s="6"/>
      <c r="H87" s="6"/>
      <c r="I87" s="25" t="str">
        <f t="shared" si="7"/>
        <v/>
      </c>
      <c r="J87" s="6"/>
      <c r="K87" s="25" t="str">
        <f t="shared" si="8"/>
        <v/>
      </c>
      <c r="L87" s="16"/>
      <c r="M87" s="25" t="str">
        <f t="shared" si="9"/>
        <v/>
      </c>
      <c r="N87" s="16"/>
      <c r="O87" s="68" t="str">
        <f t="shared" si="2"/>
        <v/>
      </c>
      <c r="P87" s="25" t="str">
        <f t="shared" si="10"/>
        <v/>
      </c>
    </row>
    <row r="88" spans="1:16" customFormat="1" ht="15.75" x14ac:dyDescent="0.25">
      <c r="A88" s="1"/>
      <c r="B88" s="17">
        <v>46</v>
      </c>
      <c r="C88" s="27"/>
      <c r="D88" s="70"/>
      <c r="E88" s="33">
        <f t="shared" si="0"/>
        <v>0</v>
      </c>
      <c r="F88" s="41" t="str">
        <f t="shared" si="1"/>
        <v/>
      </c>
      <c r="G88" s="6"/>
      <c r="H88" s="6"/>
      <c r="I88" s="25" t="str">
        <f t="shared" si="7"/>
        <v/>
      </c>
      <c r="J88" s="6"/>
      <c r="K88" s="25" t="str">
        <f t="shared" si="8"/>
        <v/>
      </c>
      <c r="L88" s="16"/>
      <c r="M88" s="25" t="str">
        <f t="shared" si="9"/>
        <v/>
      </c>
      <c r="N88" s="16"/>
      <c r="O88" s="68" t="str">
        <f t="shared" si="2"/>
        <v/>
      </c>
      <c r="P88" s="25" t="str">
        <f t="shared" si="10"/>
        <v/>
      </c>
    </row>
    <row r="89" spans="1:16" customFormat="1" ht="15.75" x14ac:dyDescent="0.25">
      <c r="A89" s="1"/>
      <c r="B89" s="17">
        <v>47</v>
      </c>
      <c r="C89" s="27"/>
      <c r="D89" s="70"/>
      <c r="E89" s="33">
        <f t="shared" si="0"/>
        <v>0</v>
      </c>
      <c r="F89" s="41" t="str">
        <f t="shared" si="1"/>
        <v/>
      </c>
      <c r="G89" s="6"/>
      <c r="H89" s="6"/>
      <c r="I89" s="25" t="str">
        <f t="shared" si="7"/>
        <v/>
      </c>
      <c r="J89" s="6"/>
      <c r="K89" s="25" t="str">
        <f t="shared" si="8"/>
        <v/>
      </c>
      <c r="L89" s="16"/>
      <c r="M89" s="25" t="str">
        <f t="shared" si="9"/>
        <v/>
      </c>
      <c r="N89" s="16"/>
      <c r="O89" s="68" t="str">
        <f t="shared" si="2"/>
        <v/>
      </c>
      <c r="P89" s="25" t="str">
        <f t="shared" si="10"/>
        <v/>
      </c>
    </row>
    <row r="90" spans="1:16" customFormat="1" ht="15.75" x14ac:dyDescent="0.25">
      <c r="A90" s="1"/>
      <c r="B90" s="17">
        <v>48</v>
      </c>
      <c r="C90" s="27"/>
      <c r="D90" s="70"/>
      <c r="E90" s="33">
        <f t="shared" si="0"/>
        <v>0</v>
      </c>
      <c r="F90" s="41" t="str">
        <f t="shared" si="1"/>
        <v/>
      </c>
      <c r="G90" s="6"/>
      <c r="H90" s="6"/>
      <c r="I90" s="25" t="str">
        <f t="shared" si="7"/>
        <v/>
      </c>
      <c r="J90" s="6"/>
      <c r="K90" s="25" t="str">
        <f t="shared" si="8"/>
        <v/>
      </c>
      <c r="L90" s="16"/>
      <c r="M90" s="25" t="str">
        <f t="shared" si="9"/>
        <v/>
      </c>
      <c r="N90" s="16"/>
      <c r="O90" s="68" t="str">
        <f t="shared" si="2"/>
        <v/>
      </c>
      <c r="P90" s="25" t="str">
        <f t="shared" si="10"/>
        <v/>
      </c>
    </row>
    <row r="91" spans="1:16" customFormat="1" ht="15.75" x14ac:dyDescent="0.25">
      <c r="A91" s="1"/>
      <c r="B91" s="17">
        <v>49</v>
      </c>
      <c r="C91" s="27"/>
      <c r="D91" s="70"/>
      <c r="E91" s="33">
        <f t="shared" si="0"/>
        <v>0</v>
      </c>
      <c r="F91" s="41" t="str">
        <f t="shared" si="1"/>
        <v/>
      </c>
      <c r="G91" s="6"/>
      <c r="H91" s="6"/>
      <c r="I91" s="25" t="str">
        <f t="shared" si="7"/>
        <v/>
      </c>
      <c r="J91" s="6"/>
      <c r="K91" s="25" t="str">
        <f t="shared" si="8"/>
        <v/>
      </c>
      <c r="L91" s="16"/>
      <c r="M91" s="25" t="str">
        <f t="shared" si="9"/>
        <v/>
      </c>
      <c r="N91" s="16"/>
      <c r="O91" s="68" t="str">
        <f t="shared" si="2"/>
        <v/>
      </c>
      <c r="P91" s="25" t="str">
        <f t="shared" si="10"/>
        <v/>
      </c>
    </row>
    <row r="92" spans="1:16" customFormat="1" ht="15.75" x14ac:dyDescent="0.25">
      <c r="A92" s="1"/>
      <c r="B92" s="17">
        <v>50</v>
      </c>
      <c r="C92" s="27"/>
      <c r="D92" s="70"/>
      <c r="E92" s="33">
        <f t="shared" si="0"/>
        <v>0</v>
      </c>
      <c r="F92" s="41" t="str">
        <f t="shared" si="1"/>
        <v/>
      </c>
      <c r="G92" s="6"/>
      <c r="H92" s="6"/>
      <c r="I92" s="25" t="str">
        <f t="shared" si="7"/>
        <v/>
      </c>
      <c r="J92" s="6"/>
      <c r="K92" s="25" t="str">
        <f t="shared" si="8"/>
        <v/>
      </c>
      <c r="L92" s="16"/>
      <c r="M92" s="25" t="str">
        <f t="shared" si="9"/>
        <v/>
      </c>
      <c r="N92" s="16"/>
      <c r="O92" s="68" t="str">
        <f t="shared" si="2"/>
        <v/>
      </c>
      <c r="P92" s="25" t="str">
        <f t="shared" si="10"/>
        <v/>
      </c>
    </row>
    <row r="93" spans="1:16" customFormat="1" ht="15.75" x14ac:dyDescent="0.25">
      <c r="A93" s="1"/>
      <c r="B93" s="17">
        <v>51</v>
      </c>
      <c r="C93" s="27"/>
      <c r="D93" s="70"/>
      <c r="E93" s="33">
        <f t="shared" si="0"/>
        <v>0</v>
      </c>
      <c r="F93" s="41" t="str">
        <f t="shared" si="1"/>
        <v/>
      </c>
      <c r="G93" s="6"/>
      <c r="H93" s="6"/>
      <c r="I93" s="25" t="str">
        <f t="shared" si="7"/>
        <v/>
      </c>
      <c r="J93" s="6"/>
      <c r="K93" s="25" t="str">
        <f t="shared" si="8"/>
        <v/>
      </c>
      <c r="L93" s="16"/>
      <c r="M93" s="25" t="str">
        <f t="shared" si="9"/>
        <v/>
      </c>
      <c r="N93" s="16"/>
      <c r="O93" s="68" t="str">
        <f t="shared" si="2"/>
        <v/>
      </c>
      <c r="P93" s="25" t="str">
        <f t="shared" si="10"/>
        <v/>
      </c>
    </row>
    <row r="94" spans="1:16" customFormat="1" ht="16.5" thickBot="1" x14ac:dyDescent="0.3">
      <c r="A94" s="1"/>
      <c r="B94" s="21">
        <v>52</v>
      </c>
      <c r="C94" s="28"/>
      <c r="D94" s="71"/>
      <c r="E94" s="34">
        <f t="shared" si="0"/>
        <v>0</v>
      </c>
      <c r="F94" s="42" t="str">
        <f t="shared" si="1"/>
        <v/>
      </c>
      <c r="G94" s="22"/>
      <c r="H94" s="22"/>
      <c r="I94" s="26" t="str">
        <f t="shared" si="7"/>
        <v/>
      </c>
      <c r="J94" s="22"/>
      <c r="K94" s="26" t="str">
        <f t="shared" si="8"/>
        <v/>
      </c>
      <c r="L94" s="23"/>
      <c r="M94" s="26" t="str">
        <f t="shared" si="9"/>
        <v/>
      </c>
      <c r="N94" s="23"/>
      <c r="O94" s="69" t="str">
        <f t="shared" si="2"/>
        <v/>
      </c>
      <c r="P94" s="26" t="str">
        <f t="shared" si="10"/>
        <v/>
      </c>
    </row>
    <row r="95" spans="1:16" customFormat="1" ht="24" customHeight="1" x14ac:dyDescent="0.3">
      <c r="A95" s="1"/>
      <c r="B95" s="5"/>
      <c r="D95" s="5"/>
      <c r="E95" s="5"/>
      <c r="G95" s="5"/>
      <c r="H95" s="5"/>
      <c r="I95" s="5"/>
      <c r="J95" s="5"/>
      <c r="K95" s="5"/>
      <c r="L95" s="5"/>
      <c r="M95" s="5"/>
      <c r="O95" s="5"/>
      <c r="P95" s="5"/>
    </row>
    <row r="96" spans="1:16" ht="30.95" customHeight="1" x14ac:dyDescent="0.2">
      <c r="B96" s="30" t="s">
        <v>36</v>
      </c>
      <c r="D96" s="7" t="s">
        <v>23</v>
      </c>
      <c r="E96" s="7"/>
    </row>
    <row r="97" spans="1:16" customFormat="1" ht="50.1" customHeight="1" x14ac:dyDescent="0.3">
      <c r="A97" s="1"/>
      <c r="B97" s="5"/>
      <c r="C97" s="15" t="s">
        <v>25</v>
      </c>
      <c r="D97" s="15" t="s">
        <v>26</v>
      </c>
      <c r="E97" s="15" t="s">
        <v>27</v>
      </c>
      <c r="F97" s="29" t="s">
        <v>37</v>
      </c>
      <c r="G97" s="15" t="s">
        <v>28</v>
      </c>
      <c r="H97" s="15" t="s">
        <v>29</v>
      </c>
      <c r="I97" s="29" t="s">
        <v>38</v>
      </c>
      <c r="J97" s="15" t="s">
        <v>0</v>
      </c>
      <c r="K97" s="29" t="s">
        <v>39</v>
      </c>
      <c r="L97" s="15" t="s">
        <v>1</v>
      </c>
      <c r="M97" s="29" t="s">
        <v>40</v>
      </c>
      <c r="N97" s="15" t="s">
        <v>33</v>
      </c>
      <c r="O97" s="29" t="s">
        <v>41</v>
      </c>
      <c r="P97" s="29" t="s">
        <v>42</v>
      </c>
    </row>
    <row r="98" spans="1:16" s="4" customFormat="1" ht="36" customHeight="1" x14ac:dyDescent="0.25">
      <c r="A98" s="3"/>
      <c r="B98" s="18" t="s">
        <v>43</v>
      </c>
      <c r="C98" s="31">
        <f>SUM(C43:C94)</f>
        <v>0</v>
      </c>
      <c r="D98" s="32">
        <f>SUM(D43:D94)</f>
        <v>0</v>
      </c>
      <c r="E98" s="32">
        <f>SUM(E43:E94)</f>
        <v>0</v>
      </c>
      <c r="F98" s="43" t="str">
        <f>IFERROR(AVERAGE(F43:F94),"")</f>
        <v/>
      </c>
      <c r="G98" s="19">
        <f>SUM(G43:G94)</f>
        <v>0</v>
      </c>
      <c r="H98" s="19">
        <f>SUM(H43:H94)</f>
        <v>0</v>
      </c>
      <c r="I98" s="35" t="str">
        <f>IFERROR(AVERAGE(I43:I94),"")</f>
        <v/>
      </c>
      <c r="J98" s="19">
        <f>SUM(J43:J94)</f>
        <v>0</v>
      </c>
      <c r="K98" s="35" t="str">
        <f>IFERROR(AVERAGE(K43:K94),"")</f>
        <v/>
      </c>
      <c r="L98" s="19">
        <f>SUM(L43:L94)</f>
        <v>0</v>
      </c>
      <c r="M98" s="35" t="str">
        <f>IFERROR(AVERAGE(M43:M94),"")</f>
        <v/>
      </c>
      <c r="N98" s="19">
        <f>SUM(N43:N94)</f>
        <v>0</v>
      </c>
      <c r="O98" s="35" t="str">
        <f>IFERROR(AVERAGE(O43:O94),"")</f>
        <v/>
      </c>
      <c r="P98" s="35" t="str">
        <f>IFERROR(AVERAGE(P43:P94),"")</f>
        <v/>
      </c>
    </row>
    <row r="99" spans="1:16" s="4" customFormat="1" ht="36" customHeight="1" x14ac:dyDescent="0.25">
      <c r="A99" s="3"/>
      <c r="B99" s="18" t="s">
        <v>15</v>
      </c>
      <c r="C99" s="38"/>
      <c r="D99" s="38"/>
      <c r="E99" s="38"/>
      <c r="F99" s="44"/>
      <c r="G99" s="8"/>
      <c r="H99" s="9"/>
      <c r="I99" s="36"/>
      <c r="J99" s="8"/>
      <c r="K99" s="36"/>
      <c r="L99" s="8"/>
      <c r="M99" s="36"/>
      <c r="N99" s="8"/>
      <c r="O99" s="36"/>
      <c r="P99" s="36"/>
    </row>
    <row r="100" spans="1:16" s="4" customFormat="1" ht="36" customHeight="1" x14ac:dyDescent="0.25">
      <c r="A100" s="3"/>
      <c r="B100" s="18" t="s">
        <v>44</v>
      </c>
      <c r="C100" s="20" t="str">
        <f t="shared" ref="C100:P100" si="11">IFERROR(C98/C99,"")</f>
        <v/>
      </c>
      <c r="D100" s="20" t="str">
        <f t="shared" si="11"/>
        <v/>
      </c>
      <c r="E100" s="20" t="str">
        <f t="shared" si="11"/>
        <v/>
      </c>
      <c r="F100" s="20" t="str">
        <f t="shared" si="11"/>
        <v/>
      </c>
      <c r="G100" s="20" t="str">
        <f t="shared" si="11"/>
        <v/>
      </c>
      <c r="H100" s="20" t="str">
        <f t="shared" si="11"/>
        <v/>
      </c>
      <c r="I100" s="20" t="str">
        <f t="shared" si="11"/>
        <v/>
      </c>
      <c r="J100" s="20" t="str">
        <f t="shared" si="11"/>
        <v/>
      </c>
      <c r="K100" s="20" t="str">
        <f t="shared" si="11"/>
        <v/>
      </c>
      <c r="L100" s="20" t="str">
        <f t="shared" si="11"/>
        <v/>
      </c>
      <c r="M100" s="20" t="str">
        <f t="shared" si="11"/>
        <v/>
      </c>
      <c r="N100" s="20" t="str">
        <f t="shared" si="11"/>
        <v/>
      </c>
      <c r="O100" s="20" t="str">
        <f t="shared" si="11"/>
        <v/>
      </c>
      <c r="P100" s="20" t="str">
        <f t="shared" si="11"/>
        <v/>
      </c>
    </row>
    <row r="101" spans="1:16" customFormat="1" ht="24" customHeight="1" x14ac:dyDescent="0.3">
      <c r="A101" s="1"/>
      <c r="B101" s="5"/>
      <c r="D101" s="5"/>
      <c r="E101" s="5"/>
      <c r="G101" s="5"/>
      <c r="H101" s="5"/>
      <c r="I101" s="5"/>
      <c r="J101" s="5"/>
      <c r="K101" s="5"/>
      <c r="L101" s="5"/>
      <c r="M101" s="5"/>
      <c r="O101" s="5"/>
      <c r="P101" s="5"/>
    </row>
    <row r="102" spans="1:16" ht="30.95" customHeight="1" x14ac:dyDescent="0.2">
      <c r="B102" s="30" t="s">
        <v>45</v>
      </c>
      <c r="E102" s="7"/>
    </row>
    <row r="103" spans="1:16" ht="35.1" customHeight="1" x14ac:dyDescent="0.3">
      <c r="B103" s="15" t="s">
        <v>46</v>
      </c>
      <c r="C103" s="15" t="s">
        <v>35</v>
      </c>
      <c r="D103" s="15" t="s">
        <v>47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35.1" customHeight="1" x14ac:dyDescent="0.3">
      <c r="B104" s="82" t="s">
        <v>48</v>
      </c>
      <c r="C104" s="81"/>
      <c r="D104" s="81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</row>
    <row r="105" spans="1:16" ht="35.1" customHeight="1" x14ac:dyDescent="0.3">
      <c r="B105" s="82" t="s">
        <v>49</v>
      </c>
      <c r="C105" s="81"/>
      <c r="D105" s="81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</row>
    <row r="106" spans="1:16" ht="35.1" customHeight="1" x14ac:dyDescent="0.3">
      <c r="B106" s="82" t="s">
        <v>50</v>
      </c>
      <c r="C106" s="81"/>
      <c r="D106" s="81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</row>
    <row r="107" spans="1:16" ht="35.1" customHeight="1" x14ac:dyDescent="0.3">
      <c r="B107" s="82" t="s">
        <v>51</v>
      </c>
      <c r="C107" s="81"/>
      <c r="D107" s="81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</row>
    <row r="108" spans="1:16" ht="35.1" customHeight="1" x14ac:dyDescent="0.3">
      <c r="B108" s="82" t="s">
        <v>52</v>
      </c>
      <c r="C108" s="81"/>
      <c r="D108" s="81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</row>
    <row r="109" spans="1:16" ht="35.1" customHeight="1" x14ac:dyDescent="0.3">
      <c r="B109" s="82" t="s">
        <v>53</v>
      </c>
      <c r="C109" s="81"/>
      <c r="D109" s="81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 ht="16.5" x14ac:dyDescent="0.3"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</sheetData>
  <mergeCells count="50">
    <mergeCell ref="B1:G1"/>
    <mergeCell ref="H1:P1"/>
    <mergeCell ref="H4:I4"/>
    <mergeCell ref="O4:P4"/>
    <mergeCell ref="B5:D5"/>
    <mergeCell ref="E5:G5"/>
    <mergeCell ref="H5:J5"/>
    <mergeCell ref="K5:L5"/>
    <mergeCell ref="M5:N5"/>
    <mergeCell ref="O5:P5"/>
    <mergeCell ref="K7:L7"/>
    <mergeCell ref="M7:N7"/>
    <mergeCell ref="O7:P7"/>
    <mergeCell ref="B6:D6"/>
    <mergeCell ref="E6:G6"/>
    <mergeCell ref="H6:J6"/>
    <mergeCell ref="K6:L6"/>
    <mergeCell ref="M6:N6"/>
    <mergeCell ref="O6:P6"/>
    <mergeCell ref="B10:C10"/>
    <mergeCell ref="E10:F10"/>
    <mergeCell ref="H10:I10"/>
    <mergeCell ref="B7:D7"/>
    <mergeCell ref="E7:G7"/>
    <mergeCell ref="H7:J7"/>
    <mergeCell ref="H11:I11"/>
    <mergeCell ref="H12:I12"/>
    <mergeCell ref="M12:N12"/>
    <mergeCell ref="O12:P12"/>
    <mergeCell ref="H8:I8"/>
    <mergeCell ref="K8:L8"/>
    <mergeCell ref="O8:P8"/>
    <mergeCell ref="H9:I9"/>
    <mergeCell ref="O9:P9"/>
    <mergeCell ref="B2:D2"/>
    <mergeCell ref="E2:H2"/>
    <mergeCell ref="B38:C38"/>
    <mergeCell ref="E20:J20"/>
    <mergeCell ref="K20:P20"/>
    <mergeCell ref="B22:D22"/>
    <mergeCell ref="B23:D23"/>
    <mergeCell ref="B24:D24"/>
    <mergeCell ref="B27:C27"/>
    <mergeCell ref="B28:C28"/>
    <mergeCell ref="B32:D32"/>
    <mergeCell ref="B33:D33"/>
    <mergeCell ref="B34:D34"/>
    <mergeCell ref="B37:C37"/>
    <mergeCell ref="B11:C11"/>
    <mergeCell ref="E11:F11"/>
  </mergeCells>
  <pageMargins left="0.4" right="0.4" top="0.4" bottom="0.4" header="0" footer="0"/>
  <pageSetup scale="55" fitToHeight="0" orientation="landscape" horizontalDpi="0" verticalDpi="0"/>
  <rowBreaks count="1" manualBreakCount="1">
    <brk id="95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11" customWidth="1"/>
    <col min="2" max="2" width="88.375" style="11" customWidth="1"/>
    <col min="3" max="16384" width="10.875" style="11"/>
  </cols>
  <sheetData>
    <row r="2" spans="2:2" ht="113.25" customHeight="1" x14ac:dyDescent="0.25">
      <c r="B2" s="10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 KPI per social media</vt:lpstr>
      <vt:lpstr>VUOTO - Report KPI per social m</vt:lpstr>
      <vt:lpstr>- Dichiarazione di non responsa</vt:lpstr>
      <vt:lpstr>'Report KPI per social media'!Print_Area</vt:lpstr>
      <vt:lpstr>'VUOTO - Report KPI per social 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cp:lastPrinted>2023-10-14T21:54:05Z</cp:lastPrinted>
  <dcterms:created xsi:type="dcterms:W3CDTF">2016-07-15T15:02:20Z</dcterms:created>
  <dcterms:modified xsi:type="dcterms:W3CDTF">2024-05-27T11:53:28Z</dcterms:modified>
</cp:coreProperties>
</file>