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10512"/>
  <workbookPr/>
  <mc:AlternateContent xmlns:mc="http://schemas.openxmlformats.org/markup-compatibility/2006">
    <mc:Choice Requires="x15">
      <x15ac:absPath xmlns:x15ac="http://schemas.microsoft.com/office/spreadsheetml/2010/11/ac" url="/Users/allyp/Desktop/IT 32-free-excel-spreadsheet-templates/"/>
    </mc:Choice>
  </mc:AlternateContent>
  <xr:revisionPtr revIDLastSave="0" documentId="13_ncr:1_{7AF5165F-09E5-CA40-8E93-9D1C1836F62C}" xr6:coauthVersionLast="47" xr6:coauthVersionMax="47" xr10:uidLastSave="{00000000-0000-0000-0000-000000000000}"/>
  <bookViews>
    <workbookView xWindow="1320" yWindow="940" windowWidth="34200" windowHeight="21360" xr2:uid="{00000000-000D-0000-FFFF-FFFF00000000}"/>
  </bookViews>
  <sheets>
    <sheet name="Piano di ammortamento prestito" sheetId="1" r:id="rId1"/>
    <sheet name="VUOTO - Piano di ammortamento p" sheetId="3" r:id="rId2"/>
    <sheet name="- Dichiarazione di non responsa" sheetId="2" r:id="rId3"/>
  </sheets>
  <externalReferences>
    <externalReference r:id="rId4"/>
  </externalReferences>
  <definedNames>
    <definedName name="_xlnm.Print_Area" localSheetId="0">'Piano di ammortamento prestito'!$B$1:$I$51</definedName>
    <definedName name="_xlnm.Print_Area" localSheetId="1">'VUOTO - Piano di ammortamento p'!$B$1:$I$51</definedName>
    <definedName name="Type" localSheetId="1">'[1]Maintenance Work Order'!#REF!</definedName>
    <definedName name="Type">'[1]Maintenance Work Order'!#REF!</definedName>
  </definedNames>
  <calcPr calcId="191029" concurrentCalc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I7" i="3" l="1"/>
  <c r="I8" i="3"/>
  <c r="I24" i="3"/>
  <c r="D21" i="3"/>
  <c r="D18" i="3" a="1"/>
  <c r="D18" i="3"/>
  <c r="D20" i="3"/>
  <c r="I14" i="3"/>
  <c r="I15" i="3"/>
  <c r="E25" i="3"/>
  <c r="G25" i="3"/>
  <c r="H25" i="3"/>
  <c r="I25" i="3"/>
  <c r="B26" i="3"/>
  <c r="E26" i="3"/>
  <c r="G26" i="3"/>
  <c r="H26" i="3"/>
  <c r="I26" i="3"/>
  <c r="B27" i="3"/>
  <c r="E27" i="3"/>
  <c r="G27" i="3"/>
  <c r="H27" i="3"/>
  <c r="I27" i="3"/>
  <c r="B28" i="3"/>
  <c r="E28" i="3"/>
  <c r="G28" i="3"/>
  <c r="H28" i="3"/>
  <c r="I28" i="3"/>
  <c r="B29" i="3"/>
  <c r="E29" i="3"/>
  <c r="G29" i="3"/>
  <c r="H29" i="3"/>
  <c r="I29" i="3"/>
  <c r="B30" i="3"/>
  <c r="E30" i="3"/>
  <c r="G30" i="3"/>
  <c r="H30" i="3"/>
  <c r="I30" i="3"/>
  <c r="B31" i="3"/>
  <c r="E31" i="3"/>
  <c r="G31" i="3"/>
  <c r="H31" i="3"/>
  <c r="I31" i="3"/>
  <c r="B32" i="3"/>
  <c r="E32" i="3"/>
  <c r="G32" i="3"/>
  <c r="H32" i="3"/>
  <c r="I32" i="3"/>
  <c r="B33" i="3"/>
  <c r="E33" i="3"/>
  <c r="G33" i="3"/>
  <c r="H33" i="3"/>
  <c r="I33" i="3"/>
  <c r="B34" i="3"/>
  <c r="E34" i="3"/>
  <c r="G34" i="3"/>
  <c r="H34" i="3"/>
  <c r="I34" i="3"/>
  <c r="B35" i="3"/>
  <c r="E35" i="3"/>
  <c r="G35" i="3"/>
  <c r="H35" i="3"/>
  <c r="I35" i="3"/>
  <c r="B36" i="3"/>
  <c r="E36" i="3"/>
  <c r="G36" i="3"/>
  <c r="H36" i="3"/>
  <c r="I36" i="3"/>
  <c r="B37" i="3"/>
  <c r="E37" i="3"/>
  <c r="G37" i="3"/>
  <c r="H37" i="3"/>
  <c r="I37" i="3"/>
  <c r="B38" i="3"/>
  <c r="E38" i="3"/>
  <c r="G38" i="3"/>
  <c r="H38" i="3"/>
  <c r="I38" i="3"/>
  <c r="B39" i="3"/>
  <c r="E39" i="3"/>
  <c r="G39" i="3"/>
  <c r="H39" i="3"/>
  <c r="I39" i="3"/>
  <c r="B40" i="3"/>
  <c r="E40" i="3"/>
  <c r="G40" i="3"/>
  <c r="H40" i="3"/>
  <c r="I40" i="3"/>
  <c r="B41" i="3"/>
  <c r="E41" i="3"/>
  <c r="G41" i="3"/>
  <c r="H41" i="3"/>
  <c r="I41" i="3"/>
  <c r="B42" i="3"/>
  <c r="E42" i="3"/>
  <c r="G42" i="3"/>
  <c r="H42" i="3"/>
  <c r="I42" i="3"/>
  <c r="B43" i="3"/>
  <c r="E43" i="3"/>
  <c r="G43" i="3"/>
  <c r="H43" i="3"/>
  <c r="I43" i="3"/>
  <c r="B44" i="3"/>
  <c r="E44" i="3"/>
  <c r="G44" i="3"/>
  <c r="H44" i="3"/>
  <c r="I44" i="3"/>
  <c r="B45" i="3"/>
  <c r="E45" i="3"/>
  <c r="G45" i="3"/>
  <c r="H45" i="3"/>
  <c r="I45" i="3"/>
  <c r="B46" i="3"/>
  <c r="E46" i="3"/>
  <c r="G46" i="3"/>
  <c r="H46" i="3"/>
  <c r="I46" i="3"/>
  <c r="B47" i="3"/>
  <c r="E47" i="3"/>
  <c r="G47" i="3"/>
  <c r="H47" i="3"/>
  <c r="I47" i="3"/>
  <c r="B48" i="3"/>
  <c r="E48" i="3"/>
  <c r="G48" i="3"/>
  <c r="H48" i="3"/>
  <c r="I48" i="3"/>
  <c r="B49" i="3"/>
  <c r="I49" i="3"/>
  <c r="B50" i="3"/>
  <c r="I50" i="3"/>
  <c r="B51" i="3"/>
  <c r="I51" i="3"/>
  <c r="H51" i="3"/>
  <c r="G51" i="3"/>
  <c r="E51" i="3"/>
  <c r="D51" i="3"/>
  <c r="C51" i="3"/>
  <c r="H50" i="3"/>
  <c r="G50" i="3"/>
  <c r="E50" i="3"/>
  <c r="D50" i="3"/>
  <c r="C50" i="3"/>
  <c r="H49" i="3"/>
  <c r="G49" i="3"/>
  <c r="E49" i="3"/>
  <c r="D49" i="3"/>
  <c r="C49" i="3"/>
  <c r="D48" i="3"/>
  <c r="D19" i="3"/>
  <c r="C48" i="3"/>
  <c r="D47" i="3"/>
  <c r="C47" i="3"/>
  <c r="D46" i="3"/>
  <c r="C46" i="3"/>
  <c r="D45" i="3"/>
  <c r="C45" i="3"/>
  <c r="D44" i="3"/>
  <c r="C44" i="3"/>
  <c r="D43" i="3"/>
  <c r="C43" i="3"/>
  <c r="D42" i="3"/>
  <c r="C42" i="3"/>
  <c r="D41" i="3"/>
  <c r="C41" i="3"/>
  <c r="D40" i="3"/>
  <c r="C40" i="3"/>
  <c r="D39" i="3"/>
  <c r="C39" i="3"/>
  <c r="D38" i="3"/>
  <c r="C38" i="3"/>
  <c r="D37" i="3"/>
  <c r="C37" i="3"/>
  <c r="D36" i="3"/>
  <c r="C36" i="3"/>
  <c r="D35" i="3"/>
  <c r="C35" i="3"/>
  <c r="D34" i="3"/>
  <c r="C34" i="3"/>
  <c r="D33" i="3"/>
  <c r="C33" i="3"/>
  <c r="D32" i="3"/>
  <c r="C32" i="3"/>
  <c r="D31" i="3"/>
  <c r="C31" i="3"/>
  <c r="D30" i="3"/>
  <c r="C30" i="3"/>
  <c r="D29" i="3"/>
  <c r="C29" i="3"/>
  <c r="D28" i="3"/>
  <c r="C28" i="3"/>
  <c r="D27" i="3"/>
  <c r="C27" i="3"/>
  <c r="D26" i="3"/>
  <c r="C26" i="3"/>
  <c r="D25" i="3"/>
  <c r="C25" i="3"/>
  <c r="I17" i="3"/>
  <c r="I16" i="3"/>
  <c r="C25" i="1"/>
  <c r="D18" i="1" a="1"/>
  <c r="D18" i="1"/>
  <c r="D21" i="1"/>
  <c r="D19" i="1"/>
  <c r="I14" i="1"/>
  <c r="I7" i="1"/>
  <c r="I8" i="1"/>
  <c r="D25" i="1"/>
  <c r="I24" i="1"/>
  <c r="D20" i="1"/>
  <c r="I16" i="1"/>
  <c r="I15" i="1"/>
  <c r="G25" i="1"/>
  <c r="E25" i="1"/>
  <c r="H25" i="1"/>
  <c r="I25" i="1"/>
  <c r="D26" i="1"/>
  <c r="B26" i="1"/>
  <c r="C26" i="1"/>
  <c r="E26" i="1"/>
  <c r="G26" i="1"/>
  <c r="H26" i="1"/>
  <c r="I26" i="1"/>
  <c r="D27" i="1"/>
  <c r="B27" i="1"/>
  <c r="C27" i="1"/>
  <c r="G27" i="1"/>
  <c r="E27" i="1"/>
  <c r="H27" i="1"/>
  <c r="I27" i="1"/>
  <c r="D28" i="1"/>
  <c r="B28" i="1"/>
  <c r="G28" i="1"/>
  <c r="E28" i="1"/>
  <c r="H28" i="1"/>
  <c r="I28" i="1"/>
  <c r="C28" i="1"/>
  <c r="B29" i="1"/>
  <c r="G29" i="1"/>
  <c r="D29" i="1"/>
  <c r="C29" i="1"/>
  <c r="E29" i="1"/>
  <c r="H29" i="1"/>
  <c r="I29" i="1"/>
  <c r="B30" i="1"/>
  <c r="G30" i="1"/>
  <c r="D30" i="1"/>
  <c r="C30" i="1"/>
  <c r="E30" i="1"/>
  <c r="H30" i="1"/>
  <c r="I30" i="1"/>
  <c r="D31" i="1"/>
  <c r="B31" i="1"/>
  <c r="C31" i="1"/>
  <c r="G31" i="1"/>
  <c r="E31" i="1"/>
  <c r="H31" i="1"/>
  <c r="I31" i="1"/>
  <c r="D32" i="1"/>
  <c r="B32" i="1"/>
  <c r="E32" i="1"/>
  <c r="C32" i="1"/>
  <c r="G32" i="1"/>
  <c r="H32" i="1"/>
  <c r="I32" i="1"/>
  <c r="B33" i="1"/>
  <c r="D33" i="1"/>
  <c r="G33" i="1"/>
  <c r="C33" i="1"/>
  <c r="E33" i="1"/>
  <c r="H33" i="1"/>
  <c r="I33" i="1"/>
  <c r="B34" i="1"/>
  <c r="D34" i="1"/>
  <c r="C34" i="1"/>
  <c r="G34" i="1"/>
  <c r="E34" i="1"/>
  <c r="H34" i="1"/>
  <c r="I34" i="1"/>
  <c r="D35" i="1"/>
  <c r="B35" i="1"/>
  <c r="E35" i="1"/>
  <c r="C35" i="1"/>
  <c r="G35" i="1"/>
  <c r="H35" i="1"/>
  <c r="I35" i="1"/>
  <c r="B36" i="1"/>
  <c r="D36" i="1"/>
  <c r="E36" i="1"/>
  <c r="C36" i="1"/>
  <c r="G36" i="1"/>
  <c r="H36" i="1"/>
  <c r="I36" i="1"/>
  <c r="B37" i="1"/>
  <c r="D37" i="1"/>
  <c r="G37" i="1"/>
  <c r="C37" i="1"/>
  <c r="E37" i="1"/>
  <c r="H37" i="1"/>
  <c r="I37" i="1"/>
  <c r="D38" i="1"/>
  <c r="B38" i="1"/>
  <c r="C38" i="1"/>
  <c r="E38" i="1"/>
  <c r="G38" i="1"/>
  <c r="H38" i="1"/>
  <c r="I38" i="1"/>
  <c r="D39" i="1"/>
  <c r="B39" i="1"/>
  <c r="C39" i="1"/>
  <c r="G39" i="1"/>
  <c r="E39" i="1"/>
  <c r="H39" i="1"/>
  <c r="I39" i="1"/>
  <c r="B40" i="1"/>
  <c r="D40" i="1"/>
  <c r="E40" i="1"/>
  <c r="G40" i="1"/>
  <c r="C40" i="1"/>
  <c r="H40" i="1"/>
  <c r="I40" i="1"/>
  <c r="B41" i="1"/>
  <c r="D41" i="1"/>
  <c r="G41" i="1"/>
  <c r="E41" i="1"/>
  <c r="H41" i="1"/>
  <c r="I41" i="1"/>
  <c r="C41" i="1"/>
  <c r="D42" i="1"/>
  <c r="B42" i="1"/>
  <c r="C42" i="1"/>
  <c r="G42" i="1"/>
  <c r="E42" i="1"/>
  <c r="H42" i="1"/>
  <c r="I42" i="1"/>
  <c r="D43" i="1"/>
  <c r="B43" i="1"/>
  <c r="G43" i="1"/>
  <c r="C43" i="1"/>
  <c r="E43" i="1"/>
  <c r="H43" i="1"/>
  <c r="I43" i="1"/>
  <c r="D44" i="1"/>
  <c r="B44" i="1"/>
  <c r="E44" i="1"/>
  <c r="G44" i="1"/>
  <c r="H44" i="1"/>
  <c r="I44" i="1"/>
  <c r="C44" i="1"/>
  <c r="B45" i="1"/>
  <c r="D45" i="1"/>
  <c r="G45" i="1"/>
  <c r="C45" i="1"/>
  <c r="E45" i="1"/>
  <c r="H45" i="1"/>
  <c r="I45" i="1"/>
  <c r="B46" i="1"/>
  <c r="D46" i="1"/>
  <c r="C46" i="1"/>
  <c r="G46" i="1"/>
  <c r="E46" i="1"/>
  <c r="H46" i="1"/>
  <c r="I46" i="1"/>
  <c r="D47" i="1"/>
  <c r="B47" i="1"/>
  <c r="G47" i="1"/>
  <c r="E47" i="1"/>
  <c r="H47" i="1"/>
  <c r="I47" i="1"/>
  <c r="C47" i="1"/>
  <c r="D48" i="1"/>
  <c r="B48" i="1"/>
  <c r="E48" i="1"/>
  <c r="C48" i="1"/>
  <c r="G48" i="1"/>
  <c r="H48" i="1"/>
  <c r="I48" i="1"/>
  <c r="B49" i="1"/>
  <c r="D49" i="1"/>
  <c r="G49" i="1"/>
  <c r="C49" i="1"/>
  <c r="E49" i="1"/>
  <c r="H49" i="1"/>
  <c r="I49" i="1"/>
  <c r="D50" i="1"/>
  <c r="B50" i="1"/>
  <c r="C50" i="1"/>
  <c r="G50" i="1"/>
  <c r="E50" i="1"/>
  <c r="H50" i="1"/>
  <c r="I50" i="1"/>
  <c r="I17" i="1"/>
  <c r="D51" i="1"/>
  <c r="B51" i="1"/>
  <c r="I51" i="1"/>
  <c r="G51" i="1"/>
  <c r="E51" i="1"/>
  <c r="H51" i="1"/>
  <c r="C51" i="1"/>
</calcChain>
</file>

<file path=xl/sharedStrings.xml><?xml version="1.0" encoding="utf-8"?>
<sst xmlns="http://schemas.openxmlformats.org/spreadsheetml/2006/main" count="100" uniqueCount="50">
  <si>
    <t>Periods per year</t>
  </si>
  <si>
    <t>ROUNDING</t>
  </si>
  <si>
    <t>On</t>
  </si>
  <si>
    <t>months per period</t>
  </si>
  <si>
    <t>number of periods</t>
  </si>
  <si>
    <t>Rounding Option</t>
  </si>
  <si>
    <t xml:space="preserve">Qualsiasi articolo, modello o informazione sono forniti da Smartsheet sul sito web solo come riferimento. Pur adoperandoci a mantenere le informazioni aggiornate e corrette, non offriamo alcuna garanzia o dichiarazione di alcun tipo, esplicita o implicita, relativamente alla completezza, l’accuratezza, l’affidabilità, l’idoneità o la disponibilità rispetto al sito web o le informazioni, gli articoli, i modelli o della relativa grafica contenuti nel sito. Qualsiasi affidamento si faccia su tali informazioni è pertanto strettamente a proprio rischio. </t>
  </si>
  <si>
    <t>MODELLO DI PIANO DI AMMORTAMENTO PRESTITO</t>
  </si>
  <si>
    <t>NOME FINANZIATORE</t>
  </si>
  <si>
    <t>DATI</t>
  </si>
  <si>
    <t>VALORE</t>
  </si>
  <si>
    <t>INDIRIZZO DEL FINANZIATORE</t>
  </si>
  <si>
    <t>***Completa solo i campi OMBREGGIATI***</t>
  </si>
  <si>
    <t>PREZZO DI ACQUISTO</t>
  </si>
  <si>
    <t>ACCONTO PERCENTUALE</t>
  </si>
  <si>
    <t>TELEFONO FINANZIATORE</t>
  </si>
  <si>
    <t>ACCONTO TOTALE</t>
  </si>
  <si>
    <t>SITO WEB DEL FINANZIATORE</t>
  </si>
  <si>
    <t>IMPORTO DEL PRESTITO</t>
  </si>
  <si>
    <t>E-MAIL DI CONTATTO</t>
  </si>
  <si>
    <t>TASSO DI INTERESSE ANNUO</t>
  </si>
  <si>
    <t>TIPO DI PRESTITO</t>
  </si>
  <si>
    <t>DURATA DEL PRESTITO IN ANNI</t>
  </si>
  <si>
    <t>DATA DEL PRESTITO</t>
  </si>
  <si>
    <t>FREQUENZA DI PAGAMENTO</t>
  </si>
  <si>
    <t>Mensile</t>
  </si>
  <si>
    <t>NOME SUL PRESTITO</t>
  </si>
  <si>
    <t>DATA DEL PRIMO PAGAMENTO</t>
  </si>
  <si>
    <t>Frequenza</t>
  </si>
  <si>
    <t>Annuale</t>
  </si>
  <si>
    <t>TASSO DI INTERESSE MENSILE</t>
  </si>
  <si>
    <t>Due volte all'anno</t>
  </si>
  <si>
    <t>PAGAMENTO MENSILE</t>
  </si>
  <si>
    <t>Trimestrale</t>
  </si>
  <si>
    <t>NUMERO DI PAGAMENTI</t>
  </si>
  <si>
    <t>Bimensile</t>
  </si>
  <si>
    <t>TOTALE INTERESSI</t>
  </si>
  <si>
    <t>PIANO DI AMMORTAMENTO PRESTITO</t>
  </si>
  <si>
    <t>N. PAGAM.</t>
  </si>
  <si>
    <t>DATA DI PAGAMENTO</t>
  </si>
  <si>
    <t>SALDO INIZIALE</t>
  </si>
  <si>
    <t>PAGAMENTO PROGRAMMATO</t>
  </si>
  <si>
    <t>PAGAMENTO AGGIUNTIVO</t>
  </si>
  <si>
    <t>INTERESSE</t>
  </si>
  <si>
    <t>PRINCIPALE</t>
  </si>
  <si>
    <t>SALDO</t>
  </si>
  <si>
    <t>CLICCA QUI PER CREARE IN SMARTSHEET</t>
  </si>
  <si>
    <t>Settimanale</t>
  </si>
  <si>
    <t>Bisettimanale</t>
  </si>
  <si>
    <t>Semestrale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</si>
</sst>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64" formatCode="[$$-409]#,##0.00;\-[$$-409]#,##0.00"/>
    <numFmt numFmtId="165" formatCode="#,##0.00%;\-#,##0.00%"/>
    <numFmt numFmtId="166" formatCode="#,##0.000%;\-#,##0.000%"/>
    <numFmt numFmtId="167" formatCode="&quot;$&quot;#,##0.00;&quot;$&quot;\(#,##0.00\)"/>
    <numFmt numFmtId="168" formatCode="_(&quot;$&quot;* #,##0_);_(&quot;$&quot;* \(#,##0\);_(&quot;$&quot;* &quot;-&quot;??_);_(@_)"/>
  </numFmts>
  <fonts count="38" x14ac:knownFonts="1">
    <font>
      <sz val="11"/>
      <color rgb="FF000000"/>
      <name val="Calibri"/>
    </font>
    <font>
      <sz val="12"/>
      <color rgb="FF000000"/>
      <name val="Arial"/>
      <family val="2"/>
    </font>
    <font>
      <b/>
      <sz val="22"/>
      <color rgb="FF418AB3"/>
      <name val="Arial"/>
      <family val="2"/>
    </font>
    <font>
      <sz val="11"/>
      <color rgb="FF000000"/>
      <name val="Arial"/>
      <family val="2"/>
    </font>
    <font>
      <b/>
      <sz val="11"/>
      <color rgb="FF000000"/>
      <name val="Arial"/>
      <family val="2"/>
    </font>
    <font>
      <b/>
      <sz val="11"/>
      <color rgb="FF000000"/>
      <name val="Calibri"/>
      <family val="2"/>
    </font>
    <font>
      <sz val="16"/>
      <color rgb="FF000000"/>
      <name val="Arial"/>
      <family val="2"/>
    </font>
    <font>
      <sz val="16"/>
      <color rgb="FF000000"/>
      <name val="Calibri"/>
      <family val="2"/>
    </font>
    <font>
      <u/>
      <sz val="11"/>
      <color theme="10"/>
      <name val="Calibri"/>
      <family val="2"/>
    </font>
    <font>
      <b/>
      <sz val="22"/>
      <color rgb="FF306786"/>
      <name val="Century Gothic"/>
      <family val="1"/>
    </font>
    <font>
      <b/>
      <sz val="22"/>
      <color rgb="FF418AB3"/>
      <name val="Century Gothic"/>
      <family val="1"/>
    </font>
    <font>
      <sz val="11"/>
      <color rgb="FF000000"/>
      <name val="Century Gothic"/>
      <family val="1"/>
    </font>
    <font>
      <b/>
      <sz val="9"/>
      <color rgb="FFFFFFFF"/>
      <name val="Century Gothic"/>
      <family val="1"/>
    </font>
    <font>
      <sz val="9"/>
      <name val="Century Gothic"/>
      <family val="1"/>
    </font>
    <font>
      <sz val="10"/>
      <color rgb="FF000000"/>
      <name val="Century Gothic"/>
      <family val="1"/>
    </font>
    <font>
      <sz val="10"/>
      <name val="Century Gothic"/>
      <family val="1"/>
    </font>
    <font>
      <b/>
      <sz val="11"/>
      <color rgb="FF000000"/>
      <name val="Century Gothic"/>
      <family val="1"/>
    </font>
    <font>
      <b/>
      <sz val="10"/>
      <color rgb="FFFFFFFF"/>
      <name val="Century Gothic"/>
      <family val="1"/>
    </font>
    <font>
      <sz val="11"/>
      <name val="Century Gothic"/>
      <family val="1"/>
    </font>
    <font>
      <b/>
      <sz val="10"/>
      <color theme="1"/>
      <name val="Century Gothic"/>
      <family val="1"/>
    </font>
    <font>
      <b/>
      <sz val="9"/>
      <color rgb="FF000000"/>
      <name val="Century Gothic"/>
      <family val="1"/>
    </font>
    <font>
      <b/>
      <sz val="11"/>
      <name val="Century Gothic"/>
      <family val="1"/>
    </font>
    <font>
      <b/>
      <sz val="11"/>
      <color rgb="FFFFFFFF"/>
      <name val="Century Gothic"/>
      <family val="1"/>
    </font>
    <font>
      <sz val="10"/>
      <color rgb="FFFFFFFF"/>
      <name val="Century Gothic"/>
      <family val="1"/>
    </font>
    <font>
      <b/>
      <strike/>
      <sz val="9"/>
      <color rgb="FFFFFFFF"/>
      <name val="Century Gothic"/>
      <family val="1"/>
    </font>
    <font>
      <b/>
      <strike/>
      <sz val="10"/>
      <color rgb="FFFFFFFF"/>
      <name val="Century Gothic"/>
      <family val="1"/>
    </font>
    <font>
      <sz val="11"/>
      <color rgb="FFFFFFFF"/>
      <name val="Century Gothic"/>
      <family val="1"/>
    </font>
    <font>
      <sz val="11"/>
      <color theme="0"/>
      <name val="Century Gothic"/>
      <family val="1"/>
    </font>
    <font>
      <b/>
      <sz val="10"/>
      <color rgb="FF000000"/>
      <name val="Century Gothic"/>
      <family val="1"/>
    </font>
    <font>
      <sz val="8"/>
      <color rgb="FF000000"/>
      <name val="Century Gothic"/>
      <family val="1"/>
    </font>
    <font>
      <sz val="8"/>
      <name val="Century Gothic"/>
      <family val="1"/>
    </font>
    <font>
      <sz val="9"/>
      <color rgb="FF000000"/>
      <name val="Century Gothic"/>
      <family val="1"/>
    </font>
    <font>
      <b/>
      <sz val="9"/>
      <name val="Century Gothic"/>
      <family val="1"/>
    </font>
    <font>
      <sz val="11"/>
      <color theme="1"/>
      <name val="Calibri"/>
      <family val="2"/>
      <scheme val="minor"/>
    </font>
    <font>
      <sz val="12"/>
      <color theme="1"/>
      <name val="Arial"/>
      <family val="2"/>
    </font>
    <font>
      <b/>
      <sz val="20"/>
      <color theme="9"/>
      <name val="Century Gothic"/>
      <family val="1"/>
    </font>
    <font>
      <sz val="8"/>
      <name val="Calibri"/>
      <family val="2"/>
    </font>
    <font>
      <b/>
      <u/>
      <sz val="22"/>
      <color theme="0"/>
      <name val="Century Gothic"/>
      <family val="1"/>
    </font>
  </fonts>
  <fills count="21">
    <fill>
      <patternFill patternType="none"/>
    </fill>
    <fill>
      <patternFill patternType="gray125"/>
    </fill>
    <fill>
      <patternFill patternType="solid">
        <fgColor rgb="FF204559"/>
        <bgColor rgb="FF204559"/>
      </patternFill>
    </fill>
    <fill>
      <patternFill patternType="solid">
        <fgColor rgb="FFB0D0E2"/>
        <bgColor rgb="FFB0D0E2"/>
      </patternFill>
    </fill>
    <fill>
      <patternFill patternType="solid">
        <fgColor rgb="FF306786"/>
        <bgColor rgb="FF306786"/>
      </patternFill>
    </fill>
    <fill>
      <patternFill patternType="solid">
        <fgColor rgb="FFD7E7F0"/>
        <bgColor rgb="FFD7E7F0"/>
      </patternFill>
    </fill>
    <fill>
      <patternFill patternType="solid">
        <fgColor rgb="FFFFFFFF"/>
        <bgColor rgb="FFFFFFFF"/>
      </patternFill>
    </fill>
    <fill>
      <patternFill patternType="solid">
        <fgColor theme="6" tint="0.79998168889431442"/>
        <bgColor rgb="FFE1EAA0"/>
      </patternFill>
    </fill>
    <fill>
      <patternFill patternType="solid">
        <fgColor theme="6" tint="0.79998168889431442"/>
        <bgColor rgb="FFF0F4CF"/>
      </patternFill>
    </fill>
    <fill>
      <patternFill patternType="solid">
        <fgColor theme="0"/>
        <bgColor rgb="FFF0F4CF"/>
      </patternFill>
    </fill>
    <fill>
      <patternFill patternType="solid">
        <fgColor theme="6" tint="0.59999389629810485"/>
        <bgColor rgb="FFE1EAA0"/>
      </patternFill>
    </fill>
    <fill>
      <patternFill patternType="solid">
        <fgColor theme="6" tint="0.39997558519241921"/>
        <bgColor rgb="FFE1EAA0"/>
      </patternFill>
    </fill>
    <fill>
      <patternFill patternType="solid">
        <fgColor theme="6" tint="-0.499984740745262"/>
        <bgColor rgb="FF535B13"/>
      </patternFill>
    </fill>
    <fill>
      <patternFill patternType="solid">
        <fgColor theme="6" tint="-0.499984740745262"/>
        <bgColor indexed="64"/>
      </patternFill>
    </fill>
    <fill>
      <patternFill patternType="solid">
        <fgColor theme="6" tint="-0.249977111117893"/>
        <bgColor rgb="FF76923C"/>
      </patternFill>
    </fill>
    <fill>
      <patternFill patternType="solid">
        <fgColor theme="6" tint="-0.249977111117893"/>
        <bgColor rgb="FF7C891D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-0.249977111117893"/>
        <bgColor indexed="64"/>
      </patternFill>
    </fill>
    <fill>
      <patternFill patternType="solid">
        <fgColor theme="6" tint="0.79998168889431442"/>
        <bgColor rgb="FF7C891D"/>
      </patternFill>
    </fill>
    <fill>
      <patternFill patternType="solid">
        <fgColor theme="6" tint="0.59999389629810485"/>
        <bgColor indexed="64"/>
      </patternFill>
    </fill>
    <fill>
      <patternFill patternType="solid">
        <fgColor rgb="FF00BD32"/>
        <bgColor indexed="64"/>
      </patternFill>
    </fill>
  </fills>
  <borders count="8">
    <border>
      <left/>
      <right/>
      <top/>
      <bottom/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 style="thick">
        <color theme="0" tint="-0.34998626667073579"/>
      </left>
      <right/>
      <top/>
      <bottom/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/>
      <diagonal/>
    </border>
    <border>
      <left style="thin">
        <color theme="0" tint="-0.249977111117893"/>
      </left>
      <right style="thin">
        <color theme="0" tint="-0.249977111117893"/>
      </right>
      <top/>
      <bottom style="thin">
        <color theme="0" tint="-0.249977111117893"/>
      </bottom>
      <diagonal/>
    </border>
    <border>
      <left style="thin">
        <color theme="0" tint="-0.249977111117893"/>
      </left>
      <right/>
      <top style="thin">
        <color theme="0" tint="-0.249977111117893"/>
      </top>
      <bottom style="thin">
        <color theme="0" tint="-0.249977111117893"/>
      </bottom>
      <diagonal/>
    </border>
    <border>
      <left/>
      <right/>
      <top style="thin">
        <color theme="0" tint="-0.249977111117893"/>
      </top>
      <bottom style="thin">
        <color theme="0" tint="-0.249977111117893"/>
      </bottom>
      <diagonal/>
    </border>
    <border>
      <left/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</borders>
  <cellStyleXfs count="3">
    <xf numFmtId="0" fontId="0" fillId="0" borderId="0"/>
    <xf numFmtId="0" fontId="8" fillId="0" borderId="0" applyNumberFormat="0" applyFill="0" applyBorder="0" applyAlignment="0" applyProtection="0"/>
    <xf numFmtId="0" fontId="33" fillId="0" borderId="0"/>
  </cellStyleXfs>
  <cellXfs count="94">
    <xf numFmtId="0" fontId="0" fillId="0" borderId="0" xfId="0"/>
    <xf numFmtId="0" fontId="1" fillId="0" borderId="0" xfId="0" applyFont="1"/>
    <xf numFmtId="0" fontId="2" fillId="0" borderId="0" xfId="0" applyFont="1"/>
    <xf numFmtId="0" fontId="3" fillId="0" borderId="0" xfId="0" applyFont="1"/>
    <xf numFmtId="0" fontId="4" fillId="0" borderId="0" xfId="0" applyFont="1" applyAlignment="1">
      <alignment horizontal="left" vertical="center"/>
    </xf>
    <xf numFmtId="0" fontId="5" fillId="0" borderId="0" xfId="0" applyFont="1" applyAlignment="1">
      <alignment horizontal="left" vertical="center"/>
    </xf>
    <xf numFmtId="0" fontId="3" fillId="0" borderId="0" xfId="0" applyFont="1" applyAlignment="1">
      <alignment wrapText="1"/>
    </xf>
    <xf numFmtId="0" fontId="3" fillId="6" borderId="0" xfId="0" applyFont="1" applyFill="1"/>
    <xf numFmtId="0" fontId="3" fillId="6" borderId="0" xfId="0" applyFont="1" applyFill="1" applyAlignment="1">
      <alignment wrapText="1"/>
    </xf>
    <xf numFmtId="0" fontId="0" fillId="6" borderId="0" xfId="0" applyFill="1"/>
    <xf numFmtId="0" fontId="6" fillId="0" borderId="0" xfId="0" applyFont="1"/>
    <xf numFmtId="0" fontId="7" fillId="0" borderId="0" xfId="0" applyFont="1"/>
    <xf numFmtId="0" fontId="9" fillId="0" borderId="0" xfId="0" applyFont="1"/>
    <xf numFmtId="0" fontId="10" fillId="0" borderId="0" xfId="0" applyFont="1"/>
    <xf numFmtId="0" fontId="11" fillId="0" borderId="0" xfId="0" applyFont="1"/>
    <xf numFmtId="0" fontId="16" fillId="0" borderId="0" xfId="0" applyFont="1" applyAlignment="1">
      <alignment horizontal="left" vertical="center"/>
    </xf>
    <xf numFmtId="0" fontId="21" fillId="0" borderId="0" xfId="0" applyFont="1" applyAlignment="1">
      <alignment horizontal="left" vertical="center"/>
    </xf>
    <xf numFmtId="0" fontId="22" fillId="0" borderId="0" xfId="0" applyFont="1" applyAlignment="1">
      <alignment horizontal="left" vertical="center"/>
    </xf>
    <xf numFmtId="0" fontId="23" fillId="0" borderId="0" xfId="0" applyFont="1" applyAlignment="1">
      <alignment horizontal="right" vertical="center" wrapText="1"/>
    </xf>
    <xf numFmtId="0" fontId="23" fillId="6" borderId="0" xfId="0" applyFont="1" applyFill="1" applyAlignment="1">
      <alignment horizontal="center" wrapText="1"/>
    </xf>
    <xf numFmtId="0" fontId="26" fillId="0" borderId="0" xfId="0" applyFont="1"/>
    <xf numFmtId="0" fontId="12" fillId="0" borderId="0" xfId="0" applyFont="1" applyAlignment="1">
      <alignment vertical="center" wrapText="1"/>
    </xf>
    <xf numFmtId="0" fontId="27" fillId="0" borderId="0" xfId="0" applyFont="1"/>
    <xf numFmtId="0" fontId="12" fillId="0" borderId="0" xfId="0" applyFont="1" applyAlignment="1">
      <alignment horizontal="right" vertical="center" wrapText="1"/>
    </xf>
    <xf numFmtId="0" fontId="26" fillId="0" borderId="0" xfId="0" applyFont="1" applyAlignment="1">
      <alignment vertical="center"/>
    </xf>
    <xf numFmtId="0" fontId="18" fillId="0" borderId="0" xfId="0" applyFont="1" applyAlignment="1">
      <alignment vertical="center" wrapText="1"/>
    </xf>
    <xf numFmtId="0" fontId="11" fillId="6" borderId="0" xfId="0" applyFont="1" applyFill="1" applyAlignment="1">
      <alignment vertical="center"/>
    </xf>
    <xf numFmtId="0" fontId="18" fillId="6" borderId="0" xfId="0" applyFont="1" applyFill="1" applyAlignment="1">
      <alignment vertical="center" wrapText="1"/>
    </xf>
    <xf numFmtId="0" fontId="18" fillId="0" borderId="0" xfId="0" applyFont="1"/>
    <xf numFmtId="164" fontId="17" fillId="6" borderId="0" xfId="0" applyNumberFormat="1" applyFont="1" applyFill="1" applyAlignment="1">
      <alignment horizontal="right" vertical="center" wrapText="1"/>
    </xf>
    <xf numFmtId="0" fontId="20" fillId="6" borderId="0" xfId="0" applyFont="1" applyFill="1" applyAlignment="1">
      <alignment horizontal="left" vertical="center" wrapText="1"/>
    </xf>
    <xf numFmtId="0" fontId="18" fillId="6" borderId="0" xfId="0" applyFont="1" applyFill="1"/>
    <xf numFmtId="164" fontId="28" fillId="6" borderId="0" xfId="0" applyNumberFormat="1" applyFont="1" applyFill="1" applyAlignment="1">
      <alignment horizontal="right" vertical="center" wrapText="1"/>
    </xf>
    <xf numFmtId="0" fontId="11" fillId="6" borderId="0" xfId="0" applyFont="1" applyFill="1" applyAlignment="1">
      <alignment horizontal="right"/>
    </xf>
    <xf numFmtId="0" fontId="11" fillId="6" borderId="0" xfId="0" applyFont="1" applyFill="1" applyAlignment="1">
      <alignment vertical="center" wrapText="1"/>
    </xf>
    <xf numFmtId="0" fontId="12" fillId="15" borderId="1" xfId="0" applyFont="1" applyFill="1" applyBorder="1" applyAlignment="1">
      <alignment horizontal="center" vertical="center" wrapText="1"/>
    </xf>
    <xf numFmtId="164" fontId="32" fillId="11" borderId="1" xfId="0" applyNumberFormat="1" applyFont="1" applyFill="1" applyBorder="1" applyAlignment="1">
      <alignment horizontal="right" vertical="center" wrapText="1"/>
    </xf>
    <xf numFmtId="0" fontId="31" fillId="0" borderId="1" xfId="0" applyFont="1" applyBorder="1" applyAlignment="1">
      <alignment horizontal="left" vertical="center" wrapText="1" indent="1"/>
    </xf>
    <xf numFmtId="14" fontId="31" fillId="0" borderId="1" xfId="0" applyNumberFormat="1" applyFont="1" applyBorder="1" applyAlignment="1">
      <alignment horizontal="left" vertical="center" wrapText="1" indent="1"/>
    </xf>
    <xf numFmtId="167" fontId="31" fillId="6" borderId="1" xfId="0" applyNumberFormat="1" applyFont="1" applyFill="1" applyBorder="1" applyAlignment="1">
      <alignment horizontal="right" vertical="center" wrapText="1"/>
    </xf>
    <xf numFmtId="167" fontId="31" fillId="0" borderId="1" xfId="0" applyNumberFormat="1" applyFont="1" applyBorder="1" applyAlignment="1">
      <alignment horizontal="right" vertical="center" wrapText="1"/>
    </xf>
    <xf numFmtId="164" fontId="31" fillId="7" borderId="1" xfId="0" applyNumberFormat="1" applyFont="1" applyFill="1" applyBorder="1" applyAlignment="1">
      <alignment horizontal="right" vertical="center" wrapText="1"/>
    </xf>
    <xf numFmtId="167" fontId="31" fillId="8" borderId="1" xfId="0" applyNumberFormat="1" applyFont="1" applyFill="1" applyBorder="1" applyAlignment="1">
      <alignment horizontal="right" vertical="center" wrapText="1"/>
    </xf>
    <xf numFmtId="168" fontId="31" fillId="7" borderId="1" xfId="0" applyNumberFormat="1" applyFont="1" applyFill="1" applyBorder="1" applyAlignment="1">
      <alignment vertical="center" wrapText="1"/>
    </xf>
    <xf numFmtId="0" fontId="17" fillId="12" borderId="1" xfId="0" applyFont="1" applyFill="1" applyBorder="1" applyAlignment="1">
      <alignment horizontal="center" vertical="center" wrapText="1"/>
    </xf>
    <xf numFmtId="164" fontId="14" fillId="7" borderId="1" xfId="0" applyNumberFormat="1" applyFont="1" applyFill="1" applyBorder="1" applyAlignment="1">
      <alignment horizontal="right" vertical="center" wrapText="1" indent="1"/>
    </xf>
    <xf numFmtId="10" fontId="14" fillId="7" borderId="1" xfId="0" applyNumberFormat="1" applyFont="1" applyFill="1" applyBorder="1" applyAlignment="1">
      <alignment horizontal="right" vertical="center" wrapText="1" indent="1"/>
    </xf>
    <xf numFmtId="164" fontId="14" fillId="9" borderId="1" xfId="0" applyNumberFormat="1" applyFont="1" applyFill="1" applyBorder="1" applyAlignment="1">
      <alignment horizontal="right" vertical="center" wrapText="1" indent="1"/>
    </xf>
    <xf numFmtId="165" fontId="14" fillId="7" borderId="1" xfId="0" applyNumberFormat="1" applyFont="1" applyFill="1" applyBorder="1" applyAlignment="1">
      <alignment horizontal="right" vertical="center" wrapText="1" indent="1"/>
    </xf>
    <xf numFmtId="0" fontId="14" fillId="7" borderId="1" xfId="0" applyFont="1" applyFill="1" applyBorder="1" applyAlignment="1">
      <alignment horizontal="right" vertical="center" wrapText="1" indent="1"/>
    </xf>
    <xf numFmtId="164" fontId="28" fillId="0" borderId="1" xfId="0" applyNumberFormat="1" applyFont="1" applyBorder="1" applyAlignment="1">
      <alignment horizontal="right" vertical="center" wrapText="1" indent="1"/>
    </xf>
    <xf numFmtId="0" fontId="28" fillId="0" borderId="1" xfId="0" applyFont="1" applyBorder="1" applyAlignment="1">
      <alignment horizontal="right" vertical="center" wrapText="1" indent="1"/>
    </xf>
    <xf numFmtId="0" fontId="33" fillId="0" borderId="0" xfId="2"/>
    <xf numFmtId="0" fontId="34" fillId="0" borderId="2" xfId="2" applyFont="1" applyBorder="1" applyAlignment="1">
      <alignment horizontal="left" vertical="center" wrapText="1" indent="2"/>
    </xf>
    <xf numFmtId="0" fontId="35" fillId="0" borderId="0" xfId="0" applyFont="1" applyAlignment="1">
      <alignment vertical="center"/>
    </xf>
    <xf numFmtId="14" fontId="14" fillId="7" borderId="3" xfId="0" applyNumberFormat="1" applyFont="1" applyFill="1" applyBorder="1" applyAlignment="1">
      <alignment horizontal="right" vertical="center" wrapText="1" indent="1"/>
    </xf>
    <xf numFmtId="166" fontId="28" fillId="0" borderId="4" xfId="0" applyNumberFormat="1" applyFont="1" applyBorder="1" applyAlignment="1">
      <alignment horizontal="right" vertical="center" wrapText="1" indent="1"/>
    </xf>
    <xf numFmtId="0" fontId="25" fillId="2" borderId="7" xfId="0" applyFont="1" applyFill="1" applyBorder="1" applyAlignment="1">
      <alignment horizontal="right" vertical="center" wrapText="1" indent="1"/>
    </xf>
    <xf numFmtId="0" fontId="29" fillId="6" borderId="0" xfId="0" applyFont="1" applyFill="1" applyAlignment="1">
      <alignment horizontal="center"/>
    </xf>
    <xf numFmtId="0" fontId="18" fillId="0" borderId="0" xfId="0" applyFont="1"/>
    <xf numFmtId="0" fontId="30" fillId="6" borderId="0" xfId="0" applyFont="1" applyFill="1" applyAlignment="1">
      <alignment horizontal="right" vertical="center" wrapText="1"/>
    </xf>
    <xf numFmtId="0" fontId="29" fillId="6" borderId="0" xfId="0" applyFont="1" applyFill="1" applyAlignment="1">
      <alignment horizontal="right" vertical="center" wrapText="1"/>
    </xf>
    <xf numFmtId="0" fontId="12" fillId="12" borderId="1" xfId="0" applyFont="1" applyFill="1" applyBorder="1" applyAlignment="1">
      <alignment horizontal="center" vertical="center" wrapText="1"/>
    </xf>
    <xf numFmtId="0" fontId="12" fillId="6" borderId="0" xfId="0" applyFont="1" applyFill="1" applyAlignment="1">
      <alignment horizontal="left" vertical="center" wrapText="1"/>
    </xf>
    <xf numFmtId="0" fontId="17" fillId="2" borderId="1" xfId="0" applyFont="1" applyFill="1" applyBorder="1" applyAlignment="1">
      <alignment horizontal="center" vertical="center" wrapText="1"/>
    </xf>
    <xf numFmtId="0" fontId="18" fillId="0" borderId="1" xfId="0" applyFont="1" applyBorder="1"/>
    <xf numFmtId="0" fontId="12" fillId="4" borderId="1" xfId="0" applyFont="1" applyFill="1" applyBorder="1" applyAlignment="1">
      <alignment horizontal="center" vertical="center" wrapText="1"/>
    </xf>
    <xf numFmtId="0" fontId="12" fillId="14" borderId="1" xfId="0" applyFont="1" applyFill="1" applyBorder="1" applyAlignment="1">
      <alignment horizontal="center" vertical="center" wrapText="1"/>
    </xf>
    <xf numFmtId="0" fontId="12" fillId="15" borderId="1" xfId="0" applyFont="1" applyFill="1" applyBorder="1" applyAlignment="1">
      <alignment horizontal="center" vertical="center" wrapText="1"/>
    </xf>
    <xf numFmtId="0" fontId="20" fillId="10" borderId="1" xfId="0" applyFont="1" applyFill="1" applyBorder="1" applyAlignment="1">
      <alignment horizontal="right" vertical="center" wrapText="1" indent="1"/>
    </xf>
    <xf numFmtId="0" fontId="13" fillId="19" borderId="1" xfId="0" applyFont="1" applyFill="1" applyBorder="1" applyAlignment="1">
      <alignment horizontal="right" indent="1"/>
    </xf>
    <xf numFmtId="0" fontId="14" fillId="7" borderId="1" xfId="0" applyFont="1" applyFill="1" applyBorder="1" applyAlignment="1">
      <alignment horizontal="left" vertical="center" wrapText="1" indent="1"/>
    </xf>
    <xf numFmtId="0" fontId="15" fillId="16" borderId="1" xfId="0" applyFont="1" applyFill="1" applyBorder="1" applyAlignment="1">
      <alignment horizontal="left" indent="1"/>
    </xf>
    <xf numFmtId="0" fontId="14" fillId="0" borderId="1" xfId="0" applyFont="1" applyBorder="1" applyAlignment="1">
      <alignment horizontal="left" vertical="center" wrapText="1" indent="1"/>
    </xf>
    <xf numFmtId="0" fontId="15" fillId="0" borderId="1" xfId="0" applyFont="1" applyBorder="1" applyAlignment="1">
      <alignment horizontal="left" indent="1"/>
    </xf>
    <xf numFmtId="0" fontId="14" fillId="5" borderId="1" xfId="0" applyFont="1" applyFill="1" applyBorder="1" applyAlignment="1">
      <alignment horizontal="left" vertical="center" wrapText="1" indent="1"/>
    </xf>
    <xf numFmtId="0" fontId="20" fillId="10" borderId="3" xfId="0" applyFont="1" applyFill="1" applyBorder="1" applyAlignment="1">
      <alignment horizontal="right" vertical="center" wrapText="1" indent="1"/>
    </xf>
    <xf numFmtId="0" fontId="13" fillId="19" borderId="3" xfId="0" applyFont="1" applyFill="1" applyBorder="1" applyAlignment="1">
      <alignment horizontal="right" indent="1"/>
    </xf>
    <xf numFmtId="0" fontId="20" fillId="3" borderId="1" xfId="0" applyFont="1" applyFill="1" applyBorder="1" applyAlignment="1">
      <alignment horizontal="right" vertical="center" wrapText="1" indent="1"/>
    </xf>
    <xf numFmtId="0" fontId="13" fillId="0" borderId="1" xfId="0" applyFont="1" applyBorder="1" applyAlignment="1">
      <alignment horizontal="right" indent="1"/>
    </xf>
    <xf numFmtId="0" fontId="24" fillId="2" borderId="5" xfId="0" applyFont="1" applyFill="1" applyBorder="1" applyAlignment="1">
      <alignment horizontal="right" vertical="center" wrapText="1" indent="1"/>
    </xf>
    <xf numFmtId="0" fontId="13" fillId="0" borderId="6" xfId="0" applyFont="1" applyBorder="1" applyAlignment="1">
      <alignment horizontal="right" indent="1"/>
    </xf>
    <xf numFmtId="0" fontId="20" fillId="3" borderId="4" xfId="0" applyFont="1" applyFill="1" applyBorder="1" applyAlignment="1">
      <alignment horizontal="right" vertical="center" wrapText="1" indent="1"/>
    </xf>
    <xf numFmtId="0" fontId="13" fillId="0" borderId="4" xfId="0" applyFont="1" applyBorder="1" applyAlignment="1">
      <alignment horizontal="right" indent="1"/>
    </xf>
    <xf numFmtId="0" fontId="17" fillId="12" borderId="1" xfId="0" applyFont="1" applyFill="1" applyBorder="1" applyAlignment="1">
      <alignment horizontal="center" vertical="center" wrapText="1"/>
    </xf>
    <xf numFmtId="0" fontId="18" fillId="13" borderId="1" xfId="0" applyFont="1" applyFill="1" applyBorder="1"/>
    <xf numFmtId="0" fontId="12" fillId="15" borderId="1" xfId="0" applyFont="1" applyFill="1" applyBorder="1" applyAlignment="1">
      <alignment horizontal="right" vertical="center" wrapText="1" indent="1"/>
    </xf>
    <xf numFmtId="0" fontId="13" fillId="17" borderId="1" xfId="0" applyFont="1" applyFill="1" applyBorder="1" applyAlignment="1">
      <alignment horizontal="right" indent="1"/>
    </xf>
    <xf numFmtId="0" fontId="12" fillId="4" borderId="1" xfId="0" applyFont="1" applyFill="1" applyBorder="1" applyAlignment="1">
      <alignment horizontal="right" vertical="center" wrapText="1" indent="1"/>
    </xf>
    <xf numFmtId="0" fontId="12" fillId="2" borderId="1" xfId="0" applyFont="1" applyFill="1" applyBorder="1" applyAlignment="1">
      <alignment horizontal="right" vertical="center" wrapText="1" indent="1"/>
    </xf>
    <xf numFmtId="0" fontId="14" fillId="3" borderId="1" xfId="0" applyFont="1" applyFill="1" applyBorder="1" applyAlignment="1">
      <alignment horizontal="left" vertical="center" wrapText="1" indent="1"/>
    </xf>
    <xf numFmtId="0" fontId="19" fillId="18" borderId="1" xfId="0" applyFont="1" applyFill="1" applyBorder="1" applyAlignment="1">
      <alignment horizontal="center" vertical="center" wrapText="1"/>
    </xf>
    <xf numFmtId="0" fontId="8" fillId="20" borderId="0" xfId="1" applyFill="1" applyAlignment="1">
      <alignment horizontal="center" vertical="center"/>
    </xf>
    <xf numFmtId="0" fontId="37" fillId="20" borderId="0" xfId="1" applyFont="1" applyFill="1" applyAlignment="1">
      <alignment horizontal="center" vertical="center"/>
    </xf>
  </cellXfs>
  <cellStyles count="3">
    <cellStyle name="Hyperlink" xfId="1" builtinId="8"/>
    <cellStyle name="Normal" xfId="0" builtinId="0"/>
    <cellStyle name="Normal 2" xfId="2" xr:uid="{00000000-0005-0000-0000-000002000000}"/>
  </cellStyles>
  <dxfs count="0"/>
  <tableStyles count="0" defaultTableStyle="TableStyleMedium2" defaultPivotStyle="PivotStyleLight16"/>
  <colors>
    <mruColors>
      <color rgb="FF00BD32"/>
      <color rgb="FF03C25B"/>
      <color rgb="FFDAF0F3"/>
      <color rgb="FFD9ECA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it.smartsheet.com/try-it?trp=37249&amp;utm_language=IT&amp;utm_source=template-excel&amp;utm_medium=content&amp;utm_campaign=ic-Loan+Amortization-excel-37249-it&amp;lpa=ic+Loan+Amortization+excel+37249+it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571500</xdr:colOff>
      <xdr:row>0</xdr:row>
      <xdr:rowOff>0</xdr:rowOff>
    </xdr:from>
    <xdr:to>
      <xdr:col>9</xdr:col>
      <xdr:colOff>28575</xdr:colOff>
      <xdr:row>1</xdr:row>
      <xdr:rowOff>5999</xdr:rowOff>
    </xdr:to>
    <xdr:pic>
      <xdr:nvPicPr>
        <xdr:cNvPr id="2" name="Pictur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2AE1F133-17A7-4194-A983-23FE5E30600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9004300" y="0"/>
          <a:ext cx="3076575" cy="640999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microsoft.com/office/2006/relationships/xlExternalLinkPath/xlPathMissing" Target="Disclaimer-Smartsheet-Templates_Solution1-Tab5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Maintenance Work Order"/>
      <sheetName val="BLANK - Maintenance Work Order "/>
      <sheetName val="- Disclaimer -"/>
    </sheetNames>
    <sheetDataSet>
      <sheetData sheetId="0"/>
      <sheetData sheetId="1" refreshError="1"/>
      <sheetData sheetId="2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Green">
      <a:dk1>
        <a:sysClr val="windowText" lastClr="000000"/>
      </a:dk1>
      <a:lt1>
        <a:sysClr val="window" lastClr="FFFFFF"/>
      </a:lt1>
      <a:dk2>
        <a:srgbClr val="455F51"/>
      </a:dk2>
      <a:lt2>
        <a:srgbClr val="E3DED1"/>
      </a:lt2>
      <a:accent1>
        <a:srgbClr val="549E39"/>
      </a:accent1>
      <a:accent2>
        <a:srgbClr val="8AB833"/>
      </a:accent2>
      <a:accent3>
        <a:srgbClr val="C0CF3A"/>
      </a:accent3>
      <a:accent4>
        <a:srgbClr val="029676"/>
      </a:accent4>
      <a:accent5>
        <a:srgbClr val="4AB5C4"/>
      </a:accent5>
      <a:accent6>
        <a:srgbClr val="0989B1"/>
      </a:accent6>
      <a:hlink>
        <a:srgbClr val="6B9F25"/>
      </a:hlink>
      <a:folHlink>
        <a:srgbClr val="BA6906"/>
      </a:folHlink>
    </a:clrScheme>
    <a:fontScheme name="Office">
      <a:majorFont>
        <a:latin typeface="Cambria" panose="020F0302020204030204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hyperlink" Target="https://it.smartsheet.com/try-it?trp=37249&amp;utm_language=IT&amp;utm_source=template-excel&amp;utm_medium=content&amp;utm_campaign=ic-Loan+Amortization-excel-37249-it&amp;lpa=ic+Loan+Amortization+excel+37249+it" TargetMode="External"/><Relationship Id="rId1" Type="http://schemas.openxmlformats.org/officeDocument/2006/relationships/hyperlink" Target="https://goo.gl/vggPdT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535B13"/>
    <pageSetUpPr fitToPage="1"/>
  </sheetPr>
  <dimension ref="A1:R622"/>
  <sheetViews>
    <sheetView showGridLines="0" tabSelected="1" workbookViewId="0">
      <pane ySplit="1" topLeftCell="A23" activePane="bottomLeft" state="frozen"/>
      <selection pane="bottomLeft" activeCell="G1" sqref="G1"/>
    </sheetView>
  </sheetViews>
  <sheetFormatPr baseColWidth="10" defaultColWidth="15.1640625" defaultRowHeight="15" customHeight="1" x14ac:dyDescent="0.2"/>
  <cols>
    <col min="1" max="1" width="3" customWidth="1"/>
    <col min="2" max="2" width="11" customWidth="1"/>
    <col min="3" max="3" width="23.5" customWidth="1"/>
    <col min="4" max="4" width="16" customWidth="1"/>
    <col min="5" max="5" width="29.1640625" customWidth="1"/>
    <col min="6" max="6" width="28" customWidth="1"/>
    <col min="7" max="7" width="13.5" customWidth="1"/>
    <col min="8" max="8" width="19" customWidth="1"/>
    <col min="9" max="9" width="15" customWidth="1"/>
    <col min="10" max="10" width="3" customWidth="1"/>
    <col min="11" max="11" width="111.5" customWidth="1"/>
    <col min="12" max="18" width="13.5" customWidth="1"/>
  </cols>
  <sheetData>
    <row r="1" spans="1:11" ht="50" customHeight="1" x14ac:dyDescent="0.3">
      <c r="A1" s="1"/>
      <c r="B1" s="54" t="s">
        <v>7</v>
      </c>
      <c r="C1" s="12"/>
      <c r="D1" s="13"/>
      <c r="E1" s="13"/>
      <c r="F1" s="13"/>
      <c r="G1" s="13"/>
      <c r="H1" s="13"/>
      <c r="I1" s="13"/>
      <c r="J1" s="2"/>
      <c r="K1" s="2"/>
    </row>
    <row r="2" spans="1:11" x14ac:dyDescent="0.2">
      <c r="A2" s="3"/>
      <c r="B2" s="14"/>
      <c r="C2" s="14"/>
      <c r="D2" s="14"/>
      <c r="E2" s="14"/>
      <c r="F2" s="14"/>
      <c r="G2" s="14"/>
      <c r="H2" s="14"/>
      <c r="I2" s="14"/>
    </row>
    <row r="3" spans="1:11" ht="22" customHeight="1" x14ac:dyDescent="0.2">
      <c r="A3" s="4"/>
      <c r="B3" s="89" t="s">
        <v>8</v>
      </c>
      <c r="C3" s="79"/>
      <c r="D3" s="90"/>
      <c r="E3" s="74"/>
      <c r="F3" s="15"/>
      <c r="G3" s="84" t="s">
        <v>9</v>
      </c>
      <c r="H3" s="85"/>
      <c r="I3" s="44" t="s">
        <v>10</v>
      </c>
      <c r="J3" s="5"/>
    </row>
    <row r="4" spans="1:11" ht="22" customHeight="1" x14ac:dyDescent="0.2">
      <c r="A4" s="4"/>
      <c r="B4" s="88" t="s">
        <v>11</v>
      </c>
      <c r="C4" s="79"/>
      <c r="D4" s="75"/>
      <c r="E4" s="74"/>
      <c r="F4" s="15"/>
      <c r="G4" s="91" t="s">
        <v>12</v>
      </c>
      <c r="H4" s="91"/>
      <c r="I4" s="91"/>
    </row>
    <row r="5" spans="1:11" ht="22" customHeight="1" x14ac:dyDescent="0.2">
      <c r="A5" s="4"/>
      <c r="B5" s="79"/>
      <c r="C5" s="79"/>
      <c r="D5" s="75"/>
      <c r="E5" s="74"/>
      <c r="F5" s="15"/>
      <c r="G5" s="69" t="s">
        <v>13</v>
      </c>
      <c r="H5" s="70"/>
      <c r="I5" s="45">
        <v>10000</v>
      </c>
    </row>
    <row r="6" spans="1:11" ht="22" customHeight="1" x14ac:dyDescent="0.2">
      <c r="A6" s="4"/>
      <c r="B6" s="79"/>
      <c r="C6" s="79"/>
      <c r="D6" s="75"/>
      <c r="E6" s="74"/>
      <c r="F6" s="15"/>
      <c r="G6" s="69" t="s">
        <v>14</v>
      </c>
      <c r="H6" s="70"/>
      <c r="I6" s="46">
        <v>7.0000000000000007E-2</v>
      </c>
    </row>
    <row r="7" spans="1:11" ht="22" customHeight="1" x14ac:dyDescent="0.2">
      <c r="A7" s="4"/>
      <c r="B7" s="88" t="s">
        <v>15</v>
      </c>
      <c r="C7" s="79"/>
      <c r="D7" s="73"/>
      <c r="E7" s="74"/>
      <c r="F7" s="15"/>
      <c r="G7" s="69" t="s">
        <v>16</v>
      </c>
      <c r="H7" s="70"/>
      <c r="I7" s="47">
        <f>I6*I5</f>
        <v>700.00000000000011</v>
      </c>
    </row>
    <row r="8" spans="1:11" ht="22" customHeight="1" x14ac:dyDescent="0.2">
      <c r="A8" s="4"/>
      <c r="B8" s="88" t="s">
        <v>17</v>
      </c>
      <c r="C8" s="79"/>
      <c r="D8" s="73"/>
      <c r="E8" s="74"/>
      <c r="F8" s="15"/>
      <c r="G8" s="69" t="s">
        <v>18</v>
      </c>
      <c r="H8" s="70"/>
      <c r="I8" s="47">
        <f>I5-I7</f>
        <v>9300</v>
      </c>
    </row>
    <row r="9" spans="1:11" ht="22" customHeight="1" x14ac:dyDescent="0.2">
      <c r="A9" s="4"/>
      <c r="B9" s="88" t="s">
        <v>19</v>
      </c>
      <c r="C9" s="79"/>
      <c r="D9" s="73"/>
      <c r="E9" s="74"/>
      <c r="F9" s="15"/>
      <c r="G9" s="69" t="s">
        <v>20</v>
      </c>
      <c r="H9" s="70"/>
      <c r="I9" s="46">
        <v>4.4999999999999901E-2</v>
      </c>
    </row>
    <row r="10" spans="1:11" ht="22" customHeight="1" x14ac:dyDescent="0.2">
      <c r="A10" s="4"/>
      <c r="B10" s="86" t="s">
        <v>21</v>
      </c>
      <c r="C10" s="87"/>
      <c r="D10" s="71"/>
      <c r="E10" s="72"/>
      <c r="F10" s="15"/>
      <c r="G10" s="69" t="s">
        <v>22</v>
      </c>
      <c r="H10" s="70"/>
      <c r="I10" s="49">
        <v>2</v>
      </c>
    </row>
    <row r="11" spans="1:11" ht="22" customHeight="1" x14ac:dyDescent="0.2">
      <c r="A11" s="4"/>
      <c r="B11" s="86" t="s">
        <v>23</v>
      </c>
      <c r="C11" s="87"/>
      <c r="D11" s="71"/>
      <c r="E11" s="72"/>
      <c r="F11" s="15"/>
      <c r="G11" s="69" t="s">
        <v>24</v>
      </c>
      <c r="H11" s="70"/>
      <c r="I11" s="49" t="s">
        <v>25</v>
      </c>
    </row>
    <row r="12" spans="1:11" ht="22" customHeight="1" x14ac:dyDescent="0.2">
      <c r="A12" s="4"/>
      <c r="B12" s="86" t="s">
        <v>26</v>
      </c>
      <c r="C12" s="87"/>
      <c r="D12" s="71"/>
      <c r="E12" s="72"/>
      <c r="F12" s="16"/>
      <c r="G12" s="76" t="s">
        <v>27</v>
      </c>
      <c r="H12" s="77"/>
      <c r="I12" s="55">
        <v>43221</v>
      </c>
    </row>
    <row r="13" spans="1:11" ht="8" customHeight="1" x14ac:dyDescent="0.2">
      <c r="A13" s="4"/>
      <c r="B13" s="17"/>
      <c r="C13" s="17"/>
      <c r="D13" s="17"/>
      <c r="E13" s="18"/>
      <c r="F13" s="19" t="s">
        <v>28</v>
      </c>
      <c r="G13" s="80"/>
      <c r="H13" s="81"/>
      <c r="I13" s="57"/>
    </row>
    <row r="14" spans="1:11" ht="22" customHeight="1" x14ac:dyDescent="0.2">
      <c r="A14" s="3"/>
      <c r="B14" s="20"/>
      <c r="C14" s="21"/>
      <c r="D14" s="20"/>
      <c r="E14" s="20"/>
      <c r="F14" s="22" t="s">
        <v>29</v>
      </c>
      <c r="G14" s="82" t="s">
        <v>30</v>
      </c>
      <c r="H14" s="83"/>
      <c r="I14" s="56">
        <f>I9/12</f>
        <v>3.7499999999999916E-3</v>
      </c>
    </row>
    <row r="15" spans="1:11" ht="22" customHeight="1" x14ac:dyDescent="0.2">
      <c r="A15" s="3"/>
      <c r="B15" s="20"/>
      <c r="C15" s="23"/>
      <c r="D15" s="24"/>
      <c r="E15" s="25"/>
      <c r="F15" s="22" t="s">
        <v>31</v>
      </c>
      <c r="G15" s="78" t="s">
        <v>32</v>
      </c>
      <c r="H15" s="79"/>
      <c r="I15" s="50">
        <f>ROUND(-PMT(I14,D20,I8),2)</f>
        <v>405.92</v>
      </c>
    </row>
    <row r="16" spans="1:11" ht="22" customHeight="1" x14ac:dyDescent="0.2">
      <c r="A16" s="3"/>
      <c r="B16" s="20"/>
      <c r="C16" s="23"/>
      <c r="D16" s="24"/>
      <c r="E16" s="25"/>
      <c r="F16" s="22" t="s">
        <v>33</v>
      </c>
      <c r="G16" s="78" t="s">
        <v>34</v>
      </c>
      <c r="H16" s="79"/>
      <c r="I16" s="51">
        <f>D20</f>
        <v>24</v>
      </c>
    </row>
    <row r="17" spans="1:18" ht="22" customHeight="1" x14ac:dyDescent="0.2">
      <c r="A17" s="3"/>
      <c r="B17" s="20"/>
      <c r="C17" s="23"/>
      <c r="D17" s="24"/>
      <c r="E17" s="25"/>
      <c r="F17" s="22" t="s">
        <v>35</v>
      </c>
      <c r="G17" s="78" t="s">
        <v>36</v>
      </c>
      <c r="H17" s="79"/>
      <c r="I17" s="50">
        <f>SUM(G25:G50)</f>
        <v>442.19999999999987</v>
      </c>
    </row>
    <row r="18" spans="1:18" ht="21.75" hidden="1" customHeight="1" x14ac:dyDescent="0.2">
      <c r="A18" s="7"/>
      <c r="B18" s="61" t="s">
        <v>0</v>
      </c>
      <c r="C18" s="59"/>
      <c r="D18" s="26">
        <f t="array" ref="D18">INDEX({1;2;4;6;12;24;26;52},MATCH($I$11,$F$14:$F$21,0))</f>
        <v>12</v>
      </c>
      <c r="E18" s="27"/>
      <c r="F18" s="28" t="s">
        <v>25</v>
      </c>
      <c r="G18" s="63" t="s">
        <v>1</v>
      </c>
      <c r="H18" s="59"/>
      <c r="I18" s="29" t="s">
        <v>2</v>
      </c>
      <c r="M18" s="9"/>
      <c r="N18" s="9"/>
      <c r="O18" s="9"/>
      <c r="P18" s="9"/>
      <c r="Q18" s="9"/>
      <c r="R18" s="9"/>
    </row>
    <row r="19" spans="1:18" ht="21.75" hidden="1" customHeight="1" x14ac:dyDescent="0.2">
      <c r="A19" s="7"/>
      <c r="B19" s="60" t="s">
        <v>3</v>
      </c>
      <c r="C19" s="59"/>
      <c r="D19" s="26">
        <f>12/$D$18</f>
        <v>1</v>
      </c>
      <c r="E19" s="27"/>
      <c r="F19" s="28" t="s">
        <v>49</v>
      </c>
      <c r="G19" s="30"/>
      <c r="H19" s="31"/>
      <c r="I19" s="32"/>
      <c r="M19" s="9"/>
      <c r="N19" s="9"/>
      <c r="O19" s="9"/>
      <c r="P19" s="9"/>
      <c r="Q19" s="9"/>
      <c r="R19" s="9"/>
    </row>
    <row r="20" spans="1:18" ht="21.75" hidden="1" customHeight="1" x14ac:dyDescent="0.2">
      <c r="A20" s="7"/>
      <c r="B20" s="60" t="s">
        <v>4</v>
      </c>
      <c r="C20" s="59"/>
      <c r="D20" s="26">
        <f>$I$10*$D$18</f>
        <v>24</v>
      </c>
      <c r="E20" s="27"/>
      <c r="F20" s="28" t="s">
        <v>48</v>
      </c>
      <c r="G20" s="30"/>
      <c r="H20" s="31"/>
      <c r="I20" s="32"/>
      <c r="M20" s="9"/>
      <c r="N20" s="9"/>
      <c r="O20" s="9"/>
      <c r="P20" s="9"/>
      <c r="Q20" s="9"/>
      <c r="R20" s="9"/>
    </row>
    <row r="21" spans="1:18" ht="21.75" hidden="1" customHeight="1" x14ac:dyDescent="0.2">
      <c r="A21" s="7"/>
      <c r="B21" s="58" t="s">
        <v>5</v>
      </c>
      <c r="C21" s="59"/>
      <c r="D21" s="33" t="b">
        <f>(I18="On")</f>
        <v>1</v>
      </c>
      <c r="E21" s="34"/>
      <c r="F21" s="14" t="s">
        <v>47</v>
      </c>
      <c r="G21" s="30"/>
      <c r="H21" s="31"/>
      <c r="I21" s="32"/>
      <c r="M21" s="9"/>
      <c r="N21" s="9"/>
      <c r="O21" s="9"/>
      <c r="P21" s="9"/>
      <c r="Q21" s="9"/>
      <c r="R21" s="9"/>
    </row>
    <row r="22" spans="1:18" ht="21.75" customHeight="1" x14ac:dyDescent="0.2">
      <c r="A22" s="10"/>
      <c r="B22" s="64" t="s">
        <v>37</v>
      </c>
      <c r="C22" s="65"/>
      <c r="D22" s="65"/>
      <c r="E22" s="65"/>
      <c r="F22" s="65"/>
      <c r="G22" s="65"/>
      <c r="H22" s="65"/>
      <c r="I22" s="65"/>
    </row>
    <row r="23" spans="1:18" ht="18" customHeight="1" x14ac:dyDescent="0.2">
      <c r="A23" s="3"/>
      <c r="B23" s="66" t="s">
        <v>38</v>
      </c>
      <c r="C23" s="66" t="s">
        <v>39</v>
      </c>
      <c r="D23" s="67" t="s">
        <v>40</v>
      </c>
      <c r="E23" s="62" t="s">
        <v>41</v>
      </c>
      <c r="F23" s="68" t="s">
        <v>42</v>
      </c>
      <c r="G23" s="62" t="s">
        <v>43</v>
      </c>
      <c r="H23" s="62" t="s">
        <v>44</v>
      </c>
      <c r="I23" s="35" t="s">
        <v>45</v>
      </c>
    </row>
    <row r="24" spans="1:18" ht="18" customHeight="1" x14ac:dyDescent="0.2">
      <c r="A24" s="7"/>
      <c r="B24" s="66"/>
      <c r="C24" s="66"/>
      <c r="D24" s="67"/>
      <c r="E24" s="62"/>
      <c r="F24" s="68"/>
      <c r="G24" s="62"/>
      <c r="H24" s="62"/>
      <c r="I24" s="36">
        <f>I8</f>
        <v>9300</v>
      </c>
      <c r="M24" s="9"/>
      <c r="N24" s="9"/>
      <c r="O24" s="9"/>
      <c r="P24" s="9"/>
      <c r="Q24" s="9"/>
      <c r="R24" s="9"/>
    </row>
    <row r="25" spans="1:18" ht="18" customHeight="1" x14ac:dyDescent="0.2">
      <c r="A25" s="3"/>
      <c r="B25" s="37">
        <v>1</v>
      </c>
      <c r="C25" s="38">
        <f>I12</f>
        <v>43221</v>
      </c>
      <c r="D25" s="39">
        <f>I8</f>
        <v>9300</v>
      </c>
      <c r="E25" s="40">
        <f t="shared" ref="E25:E51" si="0">IF(B25="","",IF($D$21,IF(OR(B25=$D$20,$I$15&gt;ROUND((1+$I$14)*I24,2)),ROUND((1+$I$14)*I24,2),$I$15),IF(OR(B25=$D$20,$I$15&gt;(1+$I$14)*I24),(I+$I$14)*I24,$I$15)))</f>
        <v>405.92</v>
      </c>
      <c r="F25" s="41"/>
      <c r="G25" s="40">
        <f t="shared" ref="G25:G51" si="1">IF(B25="","",(IF($D$21,ROUND($I$14*I24,2),$I$14*I24)))</f>
        <v>34.869999999999997</v>
      </c>
      <c r="H25" s="40">
        <f t="shared" ref="H25:H51" si="2">IF(B25="","",E25-G25+F25)</f>
        <v>371.05</v>
      </c>
      <c r="I25" s="42">
        <f t="shared" ref="I25:I51" si="3">IF(B25="","",I24-H25)</f>
        <v>8928.9500000000007</v>
      </c>
    </row>
    <row r="26" spans="1:18" ht="18" customHeight="1" x14ac:dyDescent="0.2">
      <c r="A26" s="3"/>
      <c r="B26" s="37">
        <f t="shared" ref="B26:B51" si="4">IF(I25="","",IF($D$21,IF(OR(B25&gt;=$D$20,ROUND(I25,2)&lt;=0),"",B25+1),IF(OR(B25&gt;=$D$20,I25&lt;=0),"",B25+1)))</f>
        <v>2</v>
      </c>
      <c r="C26" s="38">
        <f t="shared" ref="C26:C51" si="5">IF(B26="","",IF($D$18=26,IF(B26=1,$I$12,C25+14),IF($D$18=52,IF(B26=1,$I$12,C25+7),IF($D$18=24,IF(B26=1,$I$12,IF($I$12=EOMONTH($I$12,0),IF(ISODD(B26),EOMONTH(EDATE($I$12,(B26-1)/2),0),EDATE(DATE(YEAR($I$12),MONTH($I$12)+1,15),(B26-1)/2)),IF(DAY($I$12)=15,IF(ISODD(B26),EDATE($I$12,(B26-1)/2),EOMONTH(EDATE($I$12,(B26-1)/2),0)),IF(DAY($I$12)&lt;=14,IF(ISODD(B26),EDATE($I$12,(B26-1)/2),EDATE(MIN($I$12+15,EOMONTH($I$12,0)),(B26-1)/2)),EDATE(IF(ISODD(B26),$I$12,$I$12-15),B26/2))))),IF(B26=1,$I$12,EDATE($I$12,$D$19*(B26-1)))))))</f>
        <v>43252</v>
      </c>
      <c r="D26" s="39">
        <f t="shared" ref="D26:D51" si="6">IF(ISERROR(IF((ROUND(I25,1)&gt;0),I25,"")),"",(IF((ROUND(I25,1)&gt;0),I25,"")))</f>
        <v>8928.9500000000007</v>
      </c>
      <c r="E26" s="40">
        <f t="shared" si="0"/>
        <v>405.92</v>
      </c>
      <c r="F26" s="41"/>
      <c r="G26" s="40">
        <f t="shared" si="1"/>
        <v>33.479999999999997</v>
      </c>
      <c r="H26" s="40">
        <f t="shared" si="2"/>
        <v>372.44</v>
      </c>
      <c r="I26" s="42">
        <f t="shared" si="3"/>
        <v>8556.51</v>
      </c>
    </row>
    <row r="27" spans="1:18" ht="18" customHeight="1" x14ac:dyDescent="0.2">
      <c r="A27" s="3"/>
      <c r="B27" s="37">
        <f t="shared" si="4"/>
        <v>3</v>
      </c>
      <c r="C27" s="38">
        <f t="shared" si="5"/>
        <v>43282</v>
      </c>
      <c r="D27" s="39">
        <f t="shared" si="6"/>
        <v>8556.51</v>
      </c>
      <c r="E27" s="40">
        <f t="shared" si="0"/>
        <v>405.92</v>
      </c>
      <c r="F27" s="41"/>
      <c r="G27" s="40">
        <f t="shared" si="1"/>
        <v>32.090000000000003</v>
      </c>
      <c r="H27" s="40">
        <f t="shared" si="2"/>
        <v>373.83000000000004</v>
      </c>
      <c r="I27" s="42">
        <f t="shared" si="3"/>
        <v>8182.68</v>
      </c>
    </row>
    <row r="28" spans="1:18" ht="18" customHeight="1" x14ac:dyDescent="0.2">
      <c r="A28" s="3"/>
      <c r="B28" s="37">
        <f t="shared" si="4"/>
        <v>4</v>
      </c>
      <c r="C28" s="38">
        <f t="shared" si="5"/>
        <v>43313</v>
      </c>
      <c r="D28" s="39">
        <f t="shared" si="6"/>
        <v>8182.68</v>
      </c>
      <c r="E28" s="40">
        <f t="shared" si="0"/>
        <v>405.92</v>
      </c>
      <c r="F28" s="41"/>
      <c r="G28" s="40">
        <f t="shared" si="1"/>
        <v>30.69</v>
      </c>
      <c r="H28" s="40">
        <f t="shared" si="2"/>
        <v>375.23</v>
      </c>
      <c r="I28" s="42">
        <f t="shared" si="3"/>
        <v>7807.4500000000007</v>
      </c>
    </row>
    <row r="29" spans="1:18" ht="18" customHeight="1" x14ac:dyDescent="0.2">
      <c r="A29" s="3"/>
      <c r="B29" s="37">
        <f t="shared" si="4"/>
        <v>5</v>
      </c>
      <c r="C29" s="38">
        <f t="shared" si="5"/>
        <v>43344</v>
      </c>
      <c r="D29" s="39">
        <f t="shared" si="6"/>
        <v>7807.4500000000007</v>
      </c>
      <c r="E29" s="40">
        <f t="shared" si="0"/>
        <v>405.92</v>
      </c>
      <c r="F29" s="41"/>
      <c r="G29" s="40">
        <f t="shared" si="1"/>
        <v>29.28</v>
      </c>
      <c r="H29" s="40">
        <f t="shared" si="2"/>
        <v>376.64</v>
      </c>
      <c r="I29" s="42">
        <f t="shared" si="3"/>
        <v>7430.81</v>
      </c>
    </row>
    <row r="30" spans="1:18" ht="18" customHeight="1" x14ac:dyDescent="0.2">
      <c r="A30" s="3"/>
      <c r="B30" s="37">
        <f t="shared" si="4"/>
        <v>6</v>
      </c>
      <c r="C30" s="38">
        <f t="shared" si="5"/>
        <v>43374</v>
      </c>
      <c r="D30" s="39">
        <f t="shared" si="6"/>
        <v>7430.81</v>
      </c>
      <c r="E30" s="40">
        <f t="shared" si="0"/>
        <v>405.92</v>
      </c>
      <c r="F30" s="41"/>
      <c r="G30" s="40">
        <f t="shared" si="1"/>
        <v>27.87</v>
      </c>
      <c r="H30" s="40">
        <f t="shared" si="2"/>
        <v>378.05</v>
      </c>
      <c r="I30" s="42">
        <f t="shared" si="3"/>
        <v>7052.76</v>
      </c>
    </row>
    <row r="31" spans="1:18" ht="18" customHeight="1" x14ac:dyDescent="0.2">
      <c r="A31" s="3"/>
      <c r="B31" s="37">
        <f t="shared" si="4"/>
        <v>7</v>
      </c>
      <c r="C31" s="38">
        <f t="shared" si="5"/>
        <v>43405</v>
      </c>
      <c r="D31" s="39">
        <f t="shared" si="6"/>
        <v>7052.76</v>
      </c>
      <c r="E31" s="40">
        <f t="shared" si="0"/>
        <v>405.92</v>
      </c>
      <c r="F31" s="41"/>
      <c r="G31" s="40">
        <f t="shared" si="1"/>
        <v>26.45</v>
      </c>
      <c r="H31" s="40">
        <f t="shared" si="2"/>
        <v>379.47</v>
      </c>
      <c r="I31" s="42">
        <f t="shared" si="3"/>
        <v>6673.29</v>
      </c>
    </row>
    <row r="32" spans="1:18" ht="18" customHeight="1" x14ac:dyDescent="0.2">
      <c r="A32" s="3"/>
      <c r="B32" s="37">
        <f t="shared" si="4"/>
        <v>8</v>
      </c>
      <c r="C32" s="38">
        <f t="shared" si="5"/>
        <v>43435</v>
      </c>
      <c r="D32" s="39">
        <f t="shared" si="6"/>
        <v>6673.29</v>
      </c>
      <c r="E32" s="40">
        <f t="shared" si="0"/>
        <v>405.92</v>
      </c>
      <c r="F32" s="41"/>
      <c r="G32" s="40">
        <f t="shared" si="1"/>
        <v>25.02</v>
      </c>
      <c r="H32" s="40">
        <f t="shared" si="2"/>
        <v>380.90000000000003</v>
      </c>
      <c r="I32" s="42">
        <f t="shared" si="3"/>
        <v>6292.39</v>
      </c>
    </row>
    <row r="33" spans="1:9" ht="18" customHeight="1" x14ac:dyDescent="0.2">
      <c r="A33" s="3"/>
      <c r="B33" s="37">
        <f t="shared" si="4"/>
        <v>9</v>
      </c>
      <c r="C33" s="38">
        <f t="shared" si="5"/>
        <v>43466</v>
      </c>
      <c r="D33" s="39">
        <f t="shared" si="6"/>
        <v>6292.39</v>
      </c>
      <c r="E33" s="40">
        <f t="shared" si="0"/>
        <v>405.92</v>
      </c>
      <c r="F33" s="41"/>
      <c r="G33" s="40">
        <f t="shared" si="1"/>
        <v>23.6</v>
      </c>
      <c r="H33" s="40">
        <f t="shared" si="2"/>
        <v>382.32</v>
      </c>
      <c r="I33" s="42">
        <f t="shared" si="3"/>
        <v>5910.0700000000006</v>
      </c>
    </row>
    <row r="34" spans="1:9" ht="18" customHeight="1" x14ac:dyDescent="0.2">
      <c r="A34" s="3"/>
      <c r="B34" s="37">
        <f t="shared" si="4"/>
        <v>10</v>
      </c>
      <c r="C34" s="38">
        <f t="shared" si="5"/>
        <v>43497</v>
      </c>
      <c r="D34" s="39">
        <f t="shared" si="6"/>
        <v>5910.0700000000006</v>
      </c>
      <c r="E34" s="40">
        <f t="shared" si="0"/>
        <v>405.92</v>
      </c>
      <c r="F34" s="41"/>
      <c r="G34" s="40">
        <f t="shared" si="1"/>
        <v>22.16</v>
      </c>
      <c r="H34" s="40">
        <f t="shared" si="2"/>
        <v>383.76</v>
      </c>
      <c r="I34" s="42">
        <f t="shared" si="3"/>
        <v>5526.31</v>
      </c>
    </row>
    <row r="35" spans="1:9" ht="18" customHeight="1" x14ac:dyDescent="0.2">
      <c r="A35" s="3"/>
      <c r="B35" s="37">
        <f t="shared" si="4"/>
        <v>11</v>
      </c>
      <c r="C35" s="38">
        <f t="shared" si="5"/>
        <v>43525</v>
      </c>
      <c r="D35" s="39">
        <f t="shared" si="6"/>
        <v>5526.31</v>
      </c>
      <c r="E35" s="40">
        <f t="shared" si="0"/>
        <v>405.92</v>
      </c>
      <c r="F35" s="41"/>
      <c r="G35" s="40">
        <f t="shared" si="1"/>
        <v>20.72</v>
      </c>
      <c r="H35" s="40">
        <f t="shared" si="2"/>
        <v>385.20000000000005</v>
      </c>
      <c r="I35" s="42">
        <f t="shared" si="3"/>
        <v>5141.1100000000006</v>
      </c>
    </row>
    <row r="36" spans="1:9" ht="18" customHeight="1" x14ac:dyDescent="0.2">
      <c r="A36" s="3"/>
      <c r="B36" s="37">
        <f t="shared" si="4"/>
        <v>12</v>
      </c>
      <c r="C36" s="38">
        <f t="shared" si="5"/>
        <v>43556</v>
      </c>
      <c r="D36" s="39">
        <f t="shared" si="6"/>
        <v>5141.1100000000006</v>
      </c>
      <c r="E36" s="40">
        <f t="shared" si="0"/>
        <v>405.92</v>
      </c>
      <c r="F36" s="41"/>
      <c r="G36" s="40">
        <f t="shared" si="1"/>
        <v>19.28</v>
      </c>
      <c r="H36" s="40">
        <f t="shared" si="2"/>
        <v>386.64</v>
      </c>
      <c r="I36" s="42">
        <f t="shared" si="3"/>
        <v>4754.47</v>
      </c>
    </row>
    <row r="37" spans="1:9" ht="18" customHeight="1" x14ac:dyDescent="0.2">
      <c r="A37" s="3"/>
      <c r="B37" s="37">
        <f t="shared" si="4"/>
        <v>13</v>
      </c>
      <c r="C37" s="38">
        <f t="shared" si="5"/>
        <v>43586</v>
      </c>
      <c r="D37" s="39">
        <f t="shared" si="6"/>
        <v>4754.47</v>
      </c>
      <c r="E37" s="40">
        <f t="shared" si="0"/>
        <v>405.92</v>
      </c>
      <c r="F37" s="43"/>
      <c r="G37" s="40">
        <f t="shared" si="1"/>
        <v>17.829999999999998</v>
      </c>
      <c r="H37" s="40">
        <f t="shared" si="2"/>
        <v>388.09000000000003</v>
      </c>
      <c r="I37" s="42">
        <f t="shared" si="3"/>
        <v>4366.38</v>
      </c>
    </row>
    <row r="38" spans="1:9" ht="18" customHeight="1" x14ac:dyDescent="0.2">
      <c r="A38" s="3"/>
      <c r="B38" s="37">
        <f t="shared" si="4"/>
        <v>14</v>
      </c>
      <c r="C38" s="38">
        <f t="shared" si="5"/>
        <v>43617</v>
      </c>
      <c r="D38" s="39">
        <f t="shared" si="6"/>
        <v>4366.38</v>
      </c>
      <c r="E38" s="40">
        <f t="shared" si="0"/>
        <v>405.92</v>
      </c>
      <c r="F38" s="43"/>
      <c r="G38" s="40">
        <f t="shared" si="1"/>
        <v>16.37</v>
      </c>
      <c r="H38" s="40">
        <f t="shared" si="2"/>
        <v>389.55</v>
      </c>
      <c r="I38" s="42">
        <f t="shared" si="3"/>
        <v>3976.83</v>
      </c>
    </row>
    <row r="39" spans="1:9" ht="18" customHeight="1" x14ac:dyDescent="0.2">
      <c r="A39" s="3"/>
      <c r="B39" s="37">
        <f t="shared" si="4"/>
        <v>15</v>
      </c>
      <c r="C39" s="38">
        <f t="shared" si="5"/>
        <v>43647</v>
      </c>
      <c r="D39" s="39">
        <f t="shared" si="6"/>
        <v>3976.83</v>
      </c>
      <c r="E39" s="40">
        <f t="shared" si="0"/>
        <v>405.92</v>
      </c>
      <c r="F39" s="43"/>
      <c r="G39" s="40">
        <f t="shared" si="1"/>
        <v>14.91</v>
      </c>
      <c r="H39" s="40">
        <f t="shared" si="2"/>
        <v>391.01</v>
      </c>
      <c r="I39" s="42">
        <f t="shared" si="3"/>
        <v>3585.8199999999997</v>
      </c>
    </row>
    <row r="40" spans="1:9" ht="18" customHeight="1" x14ac:dyDescent="0.2">
      <c r="A40" s="3"/>
      <c r="B40" s="37">
        <f t="shared" si="4"/>
        <v>16</v>
      </c>
      <c r="C40" s="38">
        <f t="shared" si="5"/>
        <v>43678</v>
      </c>
      <c r="D40" s="39">
        <f t="shared" si="6"/>
        <v>3585.8199999999997</v>
      </c>
      <c r="E40" s="40">
        <f t="shared" si="0"/>
        <v>405.92</v>
      </c>
      <c r="F40" s="43"/>
      <c r="G40" s="40">
        <f t="shared" si="1"/>
        <v>13.45</v>
      </c>
      <c r="H40" s="40">
        <f t="shared" si="2"/>
        <v>392.47</v>
      </c>
      <c r="I40" s="42">
        <f t="shared" si="3"/>
        <v>3193.3499999999995</v>
      </c>
    </row>
    <row r="41" spans="1:9" ht="18" customHeight="1" x14ac:dyDescent="0.2">
      <c r="A41" s="3"/>
      <c r="B41" s="37">
        <f t="shared" si="4"/>
        <v>17</v>
      </c>
      <c r="C41" s="38">
        <f t="shared" si="5"/>
        <v>43709</v>
      </c>
      <c r="D41" s="39">
        <f t="shared" si="6"/>
        <v>3193.3499999999995</v>
      </c>
      <c r="E41" s="40">
        <f t="shared" si="0"/>
        <v>405.92</v>
      </c>
      <c r="F41" s="43"/>
      <c r="G41" s="40">
        <f t="shared" si="1"/>
        <v>11.98</v>
      </c>
      <c r="H41" s="40">
        <f t="shared" si="2"/>
        <v>393.94</v>
      </c>
      <c r="I41" s="42">
        <f t="shared" si="3"/>
        <v>2799.4099999999994</v>
      </c>
    </row>
    <row r="42" spans="1:9" ht="18" customHeight="1" x14ac:dyDescent="0.2">
      <c r="A42" s="3"/>
      <c r="B42" s="37">
        <f t="shared" si="4"/>
        <v>18</v>
      </c>
      <c r="C42" s="38">
        <f t="shared" si="5"/>
        <v>43739</v>
      </c>
      <c r="D42" s="39">
        <f t="shared" si="6"/>
        <v>2799.4099999999994</v>
      </c>
      <c r="E42" s="40">
        <f t="shared" si="0"/>
        <v>405.92</v>
      </c>
      <c r="F42" s="43"/>
      <c r="G42" s="40">
        <f t="shared" si="1"/>
        <v>10.5</v>
      </c>
      <c r="H42" s="40">
        <f t="shared" si="2"/>
        <v>395.42</v>
      </c>
      <c r="I42" s="42">
        <f t="shared" si="3"/>
        <v>2403.9899999999993</v>
      </c>
    </row>
    <row r="43" spans="1:9" ht="18" customHeight="1" x14ac:dyDescent="0.2">
      <c r="A43" s="3"/>
      <c r="B43" s="37">
        <f t="shared" si="4"/>
        <v>19</v>
      </c>
      <c r="C43" s="38">
        <f t="shared" si="5"/>
        <v>43770</v>
      </c>
      <c r="D43" s="39">
        <f t="shared" si="6"/>
        <v>2403.9899999999993</v>
      </c>
      <c r="E43" s="40">
        <f t="shared" si="0"/>
        <v>405.92</v>
      </c>
      <c r="F43" s="43"/>
      <c r="G43" s="40">
        <f t="shared" si="1"/>
        <v>9.01</v>
      </c>
      <c r="H43" s="40">
        <f t="shared" si="2"/>
        <v>396.91</v>
      </c>
      <c r="I43" s="42">
        <f t="shared" si="3"/>
        <v>2007.0799999999992</v>
      </c>
    </row>
    <row r="44" spans="1:9" ht="18" customHeight="1" x14ac:dyDescent="0.2">
      <c r="A44" s="3"/>
      <c r="B44" s="37">
        <f t="shared" si="4"/>
        <v>20</v>
      </c>
      <c r="C44" s="38">
        <f t="shared" si="5"/>
        <v>43800</v>
      </c>
      <c r="D44" s="39">
        <f t="shared" si="6"/>
        <v>2007.0799999999992</v>
      </c>
      <c r="E44" s="40">
        <f t="shared" si="0"/>
        <v>405.92</v>
      </c>
      <c r="F44" s="43"/>
      <c r="G44" s="40">
        <f t="shared" si="1"/>
        <v>7.53</v>
      </c>
      <c r="H44" s="40">
        <f t="shared" si="2"/>
        <v>398.39000000000004</v>
      </c>
      <c r="I44" s="42">
        <f t="shared" si="3"/>
        <v>1608.6899999999991</v>
      </c>
    </row>
    <row r="45" spans="1:9" ht="18" customHeight="1" x14ac:dyDescent="0.2">
      <c r="A45" s="3"/>
      <c r="B45" s="37">
        <f t="shared" si="4"/>
        <v>21</v>
      </c>
      <c r="C45" s="38">
        <f t="shared" si="5"/>
        <v>43831</v>
      </c>
      <c r="D45" s="39">
        <f t="shared" si="6"/>
        <v>1608.6899999999991</v>
      </c>
      <c r="E45" s="40">
        <f t="shared" si="0"/>
        <v>405.92</v>
      </c>
      <c r="F45" s="43"/>
      <c r="G45" s="40">
        <f t="shared" si="1"/>
        <v>6.03</v>
      </c>
      <c r="H45" s="40">
        <f t="shared" si="2"/>
        <v>399.89000000000004</v>
      </c>
      <c r="I45" s="42">
        <f t="shared" si="3"/>
        <v>1208.799999999999</v>
      </c>
    </row>
    <row r="46" spans="1:9" ht="18" customHeight="1" x14ac:dyDescent="0.2">
      <c r="A46" s="3"/>
      <c r="B46" s="37">
        <f t="shared" si="4"/>
        <v>22</v>
      </c>
      <c r="C46" s="38">
        <f t="shared" si="5"/>
        <v>43862</v>
      </c>
      <c r="D46" s="39">
        <f t="shared" si="6"/>
        <v>1208.799999999999</v>
      </c>
      <c r="E46" s="40">
        <f t="shared" si="0"/>
        <v>405.92</v>
      </c>
      <c r="F46" s="43"/>
      <c r="G46" s="40">
        <f t="shared" si="1"/>
        <v>4.53</v>
      </c>
      <c r="H46" s="40">
        <f t="shared" si="2"/>
        <v>401.39000000000004</v>
      </c>
      <c r="I46" s="42">
        <f t="shared" si="3"/>
        <v>807.40999999999894</v>
      </c>
    </row>
    <row r="47" spans="1:9" ht="18" customHeight="1" x14ac:dyDescent="0.2">
      <c r="A47" s="3"/>
      <c r="B47" s="37">
        <f t="shared" si="4"/>
        <v>23</v>
      </c>
      <c r="C47" s="38">
        <f t="shared" si="5"/>
        <v>43891</v>
      </c>
      <c r="D47" s="39">
        <f t="shared" si="6"/>
        <v>807.40999999999894</v>
      </c>
      <c r="E47" s="40">
        <f t="shared" si="0"/>
        <v>405.92</v>
      </c>
      <c r="F47" s="43"/>
      <c r="G47" s="40">
        <f t="shared" si="1"/>
        <v>3.03</v>
      </c>
      <c r="H47" s="40">
        <f t="shared" si="2"/>
        <v>402.89000000000004</v>
      </c>
      <c r="I47" s="42">
        <f t="shared" si="3"/>
        <v>404.5199999999989</v>
      </c>
    </row>
    <row r="48" spans="1:9" ht="18" customHeight="1" x14ac:dyDescent="0.2">
      <c r="A48" s="3"/>
      <c r="B48" s="37">
        <f t="shared" si="4"/>
        <v>24</v>
      </c>
      <c r="C48" s="38">
        <f t="shared" si="5"/>
        <v>43922</v>
      </c>
      <c r="D48" s="39">
        <f t="shared" si="6"/>
        <v>404.5199999999989</v>
      </c>
      <c r="E48" s="40">
        <f t="shared" si="0"/>
        <v>406.04</v>
      </c>
      <c r="F48" s="43"/>
      <c r="G48" s="40">
        <f t="shared" si="1"/>
        <v>1.52</v>
      </c>
      <c r="H48" s="40">
        <f t="shared" si="2"/>
        <v>404.52000000000004</v>
      </c>
      <c r="I48" s="42">
        <f t="shared" si="3"/>
        <v>-1.1368683772161603E-12</v>
      </c>
    </row>
    <row r="49" spans="1:9" ht="18" customHeight="1" x14ac:dyDescent="0.2">
      <c r="A49" s="3"/>
      <c r="B49" s="37" t="str">
        <f t="shared" si="4"/>
        <v/>
      </c>
      <c r="C49" s="38" t="str">
        <f t="shared" si="5"/>
        <v/>
      </c>
      <c r="D49" s="39" t="str">
        <f t="shared" si="6"/>
        <v/>
      </c>
      <c r="E49" s="40" t="str">
        <f t="shared" si="0"/>
        <v/>
      </c>
      <c r="F49" s="43"/>
      <c r="G49" s="40" t="str">
        <f t="shared" si="1"/>
        <v/>
      </c>
      <c r="H49" s="40" t="str">
        <f t="shared" si="2"/>
        <v/>
      </c>
      <c r="I49" s="42" t="str">
        <f t="shared" si="3"/>
        <v/>
      </c>
    </row>
    <row r="50" spans="1:9" ht="18" customHeight="1" x14ac:dyDescent="0.2">
      <c r="A50" s="3"/>
      <c r="B50" s="37" t="str">
        <f t="shared" si="4"/>
        <v/>
      </c>
      <c r="C50" s="38" t="str">
        <f t="shared" si="5"/>
        <v/>
      </c>
      <c r="D50" s="39" t="str">
        <f t="shared" si="6"/>
        <v/>
      </c>
      <c r="E50" s="40" t="str">
        <f t="shared" si="0"/>
        <v/>
      </c>
      <c r="F50" s="43"/>
      <c r="G50" s="40" t="str">
        <f t="shared" si="1"/>
        <v/>
      </c>
      <c r="H50" s="40" t="str">
        <f t="shared" si="2"/>
        <v/>
      </c>
      <c r="I50" s="42" t="str">
        <f t="shared" si="3"/>
        <v/>
      </c>
    </row>
    <row r="51" spans="1:9" x14ac:dyDescent="0.2">
      <c r="B51" s="37" t="str">
        <f t="shared" si="4"/>
        <v/>
      </c>
      <c r="C51" s="38" t="str">
        <f t="shared" si="5"/>
        <v/>
      </c>
      <c r="D51" s="39" t="str">
        <f t="shared" si="6"/>
        <v/>
      </c>
      <c r="E51" s="40" t="str">
        <f t="shared" si="0"/>
        <v/>
      </c>
      <c r="F51" s="43"/>
      <c r="G51" s="40" t="str">
        <f t="shared" si="1"/>
        <v/>
      </c>
      <c r="H51" s="40" t="str">
        <f t="shared" si="2"/>
        <v/>
      </c>
      <c r="I51" s="42" t="str">
        <f t="shared" si="3"/>
        <v/>
      </c>
    </row>
    <row r="52" spans="1:9" x14ac:dyDescent="0.2"/>
    <row r="53" spans="1:9" ht="50" customHeight="1" x14ac:dyDescent="0.2">
      <c r="B53" s="93" t="s">
        <v>46</v>
      </c>
      <c r="C53" s="92"/>
      <c r="D53" s="92"/>
      <c r="E53" s="92"/>
      <c r="F53" s="92"/>
      <c r="G53" s="92"/>
      <c r="H53" s="92"/>
      <c r="I53" s="92"/>
    </row>
    <row r="54" spans="1:9" x14ac:dyDescent="0.2"/>
    <row r="55" spans="1:9" x14ac:dyDescent="0.2"/>
    <row r="56" spans="1:9" x14ac:dyDescent="0.2"/>
    <row r="57" spans="1:9" x14ac:dyDescent="0.2"/>
    <row r="58" spans="1:9" x14ac:dyDescent="0.2"/>
    <row r="59" spans="1:9" x14ac:dyDescent="0.2"/>
    <row r="60" spans="1:9" x14ac:dyDescent="0.2"/>
    <row r="61" spans="1:9" x14ac:dyDescent="0.2"/>
    <row r="62" spans="1:9" x14ac:dyDescent="0.2"/>
    <row r="63" spans="1:9" x14ac:dyDescent="0.2"/>
    <row r="64" spans="1:9" x14ac:dyDescent="0.2"/>
    <row r="65" x14ac:dyDescent="0.2"/>
    <row r="66" x14ac:dyDescent="0.2"/>
    <row r="67" x14ac:dyDescent="0.2"/>
    <row r="68" x14ac:dyDescent="0.2"/>
    <row r="69" x14ac:dyDescent="0.2"/>
    <row r="70" x14ac:dyDescent="0.2"/>
    <row r="71" x14ac:dyDescent="0.2"/>
    <row r="72" x14ac:dyDescent="0.2"/>
    <row r="73" x14ac:dyDescent="0.2"/>
    <row r="74" x14ac:dyDescent="0.2"/>
    <row r="75" x14ac:dyDescent="0.2"/>
    <row r="76" x14ac:dyDescent="0.2"/>
    <row r="77" x14ac:dyDescent="0.2"/>
    <row r="78" x14ac:dyDescent="0.2"/>
    <row r="79" x14ac:dyDescent="0.2"/>
    <row r="80" x14ac:dyDescent="0.2"/>
    <row r="81" x14ac:dyDescent="0.2"/>
    <row r="82" x14ac:dyDescent="0.2"/>
    <row r="83" x14ac:dyDescent="0.2"/>
    <row r="84" x14ac:dyDescent="0.2"/>
    <row r="85" x14ac:dyDescent="0.2"/>
    <row r="86" x14ac:dyDescent="0.2"/>
    <row r="87" x14ac:dyDescent="0.2"/>
    <row r="88" x14ac:dyDescent="0.2"/>
    <row r="89" x14ac:dyDescent="0.2"/>
    <row r="90" x14ac:dyDescent="0.2"/>
    <row r="91" x14ac:dyDescent="0.2"/>
    <row r="92" x14ac:dyDescent="0.2"/>
    <row r="93" x14ac:dyDescent="0.2"/>
    <row r="94" x14ac:dyDescent="0.2"/>
    <row r="95" x14ac:dyDescent="0.2"/>
    <row r="96" x14ac:dyDescent="0.2"/>
    <row r="97" x14ac:dyDescent="0.2"/>
    <row r="98" x14ac:dyDescent="0.2"/>
    <row r="99" x14ac:dyDescent="0.2"/>
    <row r="100" x14ac:dyDescent="0.2"/>
    <row r="101" x14ac:dyDescent="0.2"/>
    <row r="102" x14ac:dyDescent="0.2"/>
    <row r="103" x14ac:dyDescent="0.2"/>
    <row r="104" x14ac:dyDescent="0.2"/>
    <row r="105" x14ac:dyDescent="0.2"/>
    <row r="106" x14ac:dyDescent="0.2"/>
    <row r="107" x14ac:dyDescent="0.2"/>
    <row r="108" x14ac:dyDescent="0.2"/>
    <row r="109" x14ac:dyDescent="0.2"/>
    <row r="110" x14ac:dyDescent="0.2"/>
    <row r="111" x14ac:dyDescent="0.2"/>
    <row r="112" x14ac:dyDescent="0.2"/>
    <row r="113" x14ac:dyDescent="0.2"/>
    <row r="114" x14ac:dyDescent="0.2"/>
    <row r="115" x14ac:dyDescent="0.2"/>
    <row r="116" x14ac:dyDescent="0.2"/>
    <row r="117" x14ac:dyDescent="0.2"/>
    <row r="118" x14ac:dyDescent="0.2"/>
    <row r="119" x14ac:dyDescent="0.2"/>
    <row r="120" x14ac:dyDescent="0.2"/>
    <row r="121" x14ac:dyDescent="0.2"/>
    <row r="122" x14ac:dyDescent="0.2"/>
    <row r="123" x14ac:dyDescent="0.2"/>
    <row r="124" x14ac:dyDescent="0.2"/>
    <row r="125" x14ac:dyDescent="0.2"/>
    <row r="126" x14ac:dyDescent="0.2"/>
    <row r="127" x14ac:dyDescent="0.2"/>
    <row r="128" x14ac:dyDescent="0.2"/>
    <row r="129" x14ac:dyDescent="0.2"/>
    <row r="130" x14ac:dyDescent="0.2"/>
    <row r="131" x14ac:dyDescent="0.2"/>
    <row r="132" x14ac:dyDescent="0.2"/>
    <row r="133" x14ac:dyDescent="0.2"/>
    <row r="134" x14ac:dyDescent="0.2"/>
    <row r="135" x14ac:dyDescent="0.2"/>
    <row r="136" x14ac:dyDescent="0.2"/>
    <row r="137" x14ac:dyDescent="0.2"/>
    <row r="138" x14ac:dyDescent="0.2"/>
    <row r="139" x14ac:dyDescent="0.2"/>
    <row r="140" x14ac:dyDescent="0.2"/>
    <row r="141" x14ac:dyDescent="0.2"/>
    <row r="142" x14ac:dyDescent="0.2"/>
    <row r="143" x14ac:dyDescent="0.2"/>
    <row r="144" x14ac:dyDescent="0.2"/>
    <row r="145" x14ac:dyDescent="0.2"/>
    <row r="146" x14ac:dyDescent="0.2"/>
    <row r="147" x14ac:dyDescent="0.2"/>
    <row r="148" x14ac:dyDescent="0.2"/>
    <row r="149" x14ac:dyDescent="0.2"/>
    <row r="150" x14ac:dyDescent="0.2"/>
    <row r="151" x14ac:dyDescent="0.2"/>
    <row r="152" x14ac:dyDescent="0.2"/>
    <row r="153" x14ac:dyDescent="0.2"/>
    <row r="154" x14ac:dyDescent="0.2"/>
    <row r="155" x14ac:dyDescent="0.2"/>
    <row r="156" x14ac:dyDescent="0.2"/>
    <row r="157" x14ac:dyDescent="0.2"/>
    <row r="158" x14ac:dyDescent="0.2"/>
    <row r="159" x14ac:dyDescent="0.2"/>
    <row r="160" x14ac:dyDescent="0.2"/>
    <row r="161" x14ac:dyDescent="0.2"/>
    <row r="162" x14ac:dyDescent="0.2"/>
    <row r="163" x14ac:dyDescent="0.2"/>
    <row r="164" x14ac:dyDescent="0.2"/>
    <row r="165" x14ac:dyDescent="0.2"/>
    <row r="166" x14ac:dyDescent="0.2"/>
    <row r="167" x14ac:dyDescent="0.2"/>
    <row r="168" x14ac:dyDescent="0.2"/>
    <row r="169" x14ac:dyDescent="0.2"/>
    <row r="170" x14ac:dyDescent="0.2"/>
    <row r="171" x14ac:dyDescent="0.2"/>
    <row r="172" x14ac:dyDescent="0.2"/>
    <row r="173" x14ac:dyDescent="0.2"/>
    <row r="174" x14ac:dyDescent="0.2"/>
    <row r="175" x14ac:dyDescent="0.2"/>
    <row r="176" x14ac:dyDescent="0.2"/>
    <row r="177" x14ac:dyDescent="0.2"/>
    <row r="178" x14ac:dyDescent="0.2"/>
    <row r="179" x14ac:dyDescent="0.2"/>
    <row r="180" x14ac:dyDescent="0.2"/>
    <row r="181" x14ac:dyDescent="0.2"/>
    <row r="182" x14ac:dyDescent="0.2"/>
    <row r="183" x14ac:dyDescent="0.2"/>
    <row r="184" x14ac:dyDescent="0.2"/>
    <row r="185" x14ac:dyDescent="0.2"/>
    <row r="186" x14ac:dyDescent="0.2"/>
    <row r="187" x14ac:dyDescent="0.2"/>
    <row r="188" x14ac:dyDescent="0.2"/>
    <row r="189" x14ac:dyDescent="0.2"/>
    <row r="190" x14ac:dyDescent="0.2"/>
    <row r="191" x14ac:dyDescent="0.2"/>
    <row r="192" x14ac:dyDescent="0.2"/>
    <row r="193" x14ac:dyDescent="0.2"/>
    <row r="194" x14ac:dyDescent="0.2"/>
    <row r="195" x14ac:dyDescent="0.2"/>
    <row r="196" x14ac:dyDescent="0.2"/>
    <row r="197" x14ac:dyDescent="0.2"/>
    <row r="198" x14ac:dyDescent="0.2"/>
    <row r="199" x14ac:dyDescent="0.2"/>
    <row r="200" x14ac:dyDescent="0.2"/>
    <row r="201" x14ac:dyDescent="0.2"/>
    <row r="202" x14ac:dyDescent="0.2"/>
    <row r="203" x14ac:dyDescent="0.2"/>
    <row r="204" x14ac:dyDescent="0.2"/>
    <row r="205" x14ac:dyDescent="0.2"/>
    <row r="206" x14ac:dyDescent="0.2"/>
    <row r="207" x14ac:dyDescent="0.2"/>
    <row r="208" x14ac:dyDescent="0.2"/>
    <row r="209" x14ac:dyDescent="0.2"/>
    <row r="210" x14ac:dyDescent="0.2"/>
    <row r="211" x14ac:dyDescent="0.2"/>
    <row r="212" x14ac:dyDescent="0.2"/>
    <row r="213" x14ac:dyDescent="0.2"/>
    <row r="214" x14ac:dyDescent="0.2"/>
    <row r="215" x14ac:dyDescent="0.2"/>
    <row r="216" x14ac:dyDescent="0.2"/>
    <row r="217" x14ac:dyDescent="0.2"/>
    <row r="218" x14ac:dyDescent="0.2"/>
    <row r="219" x14ac:dyDescent="0.2"/>
    <row r="220" x14ac:dyDescent="0.2"/>
    <row r="221" x14ac:dyDescent="0.2"/>
    <row r="222" x14ac:dyDescent="0.2"/>
    <row r="223" x14ac:dyDescent="0.2"/>
    <row r="224" x14ac:dyDescent="0.2"/>
    <row r="225" x14ac:dyDescent="0.2"/>
    <row r="226" x14ac:dyDescent="0.2"/>
    <row r="227" x14ac:dyDescent="0.2"/>
    <row r="228" x14ac:dyDescent="0.2"/>
    <row r="229" x14ac:dyDescent="0.2"/>
    <row r="230" x14ac:dyDescent="0.2"/>
    <row r="231" x14ac:dyDescent="0.2"/>
    <row r="232" x14ac:dyDescent="0.2"/>
    <row r="233" x14ac:dyDescent="0.2"/>
    <row r="234" x14ac:dyDescent="0.2"/>
    <row r="235" x14ac:dyDescent="0.2"/>
    <row r="236" x14ac:dyDescent="0.2"/>
    <row r="237" x14ac:dyDescent="0.2"/>
    <row r="238" x14ac:dyDescent="0.2"/>
    <row r="239" x14ac:dyDescent="0.2"/>
    <row r="240" x14ac:dyDescent="0.2"/>
    <row r="241" x14ac:dyDescent="0.2"/>
    <row r="242" x14ac:dyDescent="0.2"/>
    <row r="243" x14ac:dyDescent="0.2"/>
    <row r="244" x14ac:dyDescent="0.2"/>
    <row r="245" x14ac:dyDescent="0.2"/>
    <row r="246" x14ac:dyDescent="0.2"/>
    <row r="247" x14ac:dyDescent="0.2"/>
    <row r="248" x14ac:dyDescent="0.2"/>
    <row r="249" x14ac:dyDescent="0.2"/>
    <row r="250" x14ac:dyDescent="0.2"/>
    <row r="251" x14ac:dyDescent="0.2"/>
    <row r="252" x14ac:dyDescent="0.2"/>
    <row r="253" x14ac:dyDescent="0.2"/>
    <row r="254" x14ac:dyDescent="0.2"/>
    <row r="255" x14ac:dyDescent="0.2"/>
    <row r="256" x14ac:dyDescent="0.2"/>
    <row r="257" x14ac:dyDescent="0.2"/>
    <row r="258" x14ac:dyDescent="0.2"/>
    <row r="259" x14ac:dyDescent="0.2"/>
    <row r="260" x14ac:dyDescent="0.2"/>
    <row r="261" x14ac:dyDescent="0.2"/>
    <row r="262" x14ac:dyDescent="0.2"/>
    <row r="263" x14ac:dyDescent="0.2"/>
    <row r="264" x14ac:dyDescent="0.2"/>
    <row r="265" x14ac:dyDescent="0.2"/>
    <row r="266" x14ac:dyDescent="0.2"/>
    <row r="267" x14ac:dyDescent="0.2"/>
    <row r="268" x14ac:dyDescent="0.2"/>
    <row r="269" x14ac:dyDescent="0.2"/>
    <row r="270" x14ac:dyDescent="0.2"/>
    <row r="271" x14ac:dyDescent="0.2"/>
    <row r="272" x14ac:dyDescent="0.2"/>
    <row r="273" x14ac:dyDescent="0.2"/>
    <row r="274" x14ac:dyDescent="0.2"/>
    <row r="275" x14ac:dyDescent="0.2"/>
    <row r="276" x14ac:dyDescent="0.2"/>
    <row r="277" x14ac:dyDescent="0.2"/>
    <row r="278" x14ac:dyDescent="0.2"/>
    <row r="279" x14ac:dyDescent="0.2"/>
    <row r="280" x14ac:dyDescent="0.2"/>
    <row r="281" x14ac:dyDescent="0.2"/>
    <row r="282" x14ac:dyDescent="0.2"/>
    <row r="283" x14ac:dyDescent="0.2"/>
    <row r="284" x14ac:dyDescent="0.2"/>
    <row r="285" x14ac:dyDescent="0.2"/>
    <row r="286" x14ac:dyDescent="0.2"/>
    <row r="287" x14ac:dyDescent="0.2"/>
    <row r="288" x14ac:dyDescent="0.2"/>
    <row r="289" x14ac:dyDescent="0.2"/>
    <row r="290" x14ac:dyDescent="0.2"/>
    <row r="291" x14ac:dyDescent="0.2"/>
    <row r="292" x14ac:dyDescent="0.2"/>
    <row r="293" x14ac:dyDescent="0.2"/>
    <row r="294" x14ac:dyDescent="0.2"/>
    <row r="295" x14ac:dyDescent="0.2"/>
    <row r="296" x14ac:dyDescent="0.2"/>
    <row r="297" x14ac:dyDescent="0.2"/>
    <row r="298" x14ac:dyDescent="0.2"/>
    <row r="299" x14ac:dyDescent="0.2"/>
    <row r="300" x14ac:dyDescent="0.2"/>
    <row r="301" x14ac:dyDescent="0.2"/>
    <row r="302" x14ac:dyDescent="0.2"/>
    <row r="303" x14ac:dyDescent="0.2"/>
    <row r="304" x14ac:dyDescent="0.2"/>
    <row r="305" x14ac:dyDescent="0.2"/>
    <row r="306" x14ac:dyDescent="0.2"/>
    <row r="307" x14ac:dyDescent="0.2"/>
    <row r="308" x14ac:dyDescent="0.2"/>
    <row r="309" x14ac:dyDescent="0.2"/>
    <row r="310" x14ac:dyDescent="0.2"/>
    <row r="311" x14ac:dyDescent="0.2"/>
    <row r="312" x14ac:dyDescent="0.2"/>
    <row r="313" x14ac:dyDescent="0.2"/>
    <row r="314" x14ac:dyDescent="0.2"/>
    <row r="315" x14ac:dyDescent="0.2"/>
    <row r="316" x14ac:dyDescent="0.2"/>
    <row r="317" x14ac:dyDescent="0.2"/>
    <row r="318" x14ac:dyDescent="0.2"/>
    <row r="319" x14ac:dyDescent="0.2"/>
    <row r="320" x14ac:dyDescent="0.2"/>
    <row r="321" x14ac:dyDescent="0.2"/>
    <row r="322" x14ac:dyDescent="0.2"/>
    <row r="323" x14ac:dyDescent="0.2"/>
    <row r="324" x14ac:dyDescent="0.2"/>
    <row r="325" x14ac:dyDescent="0.2"/>
    <row r="326" x14ac:dyDescent="0.2"/>
    <row r="327" x14ac:dyDescent="0.2"/>
    <row r="328" x14ac:dyDescent="0.2"/>
    <row r="329" x14ac:dyDescent="0.2"/>
    <row r="330" x14ac:dyDescent="0.2"/>
    <row r="331" x14ac:dyDescent="0.2"/>
    <row r="332" x14ac:dyDescent="0.2"/>
    <row r="333" x14ac:dyDescent="0.2"/>
    <row r="334" x14ac:dyDescent="0.2"/>
    <row r="335" x14ac:dyDescent="0.2"/>
    <row r="336" x14ac:dyDescent="0.2"/>
    <row r="337" x14ac:dyDescent="0.2"/>
    <row r="338" x14ac:dyDescent="0.2"/>
    <row r="339" x14ac:dyDescent="0.2"/>
    <row r="340" x14ac:dyDescent="0.2"/>
    <row r="341" x14ac:dyDescent="0.2"/>
    <row r="342" x14ac:dyDescent="0.2"/>
    <row r="343" x14ac:dyDescent="0.2"/>
    <row r="344" x14ac:dyDescent="0.2"/>
    <row r="345" x14ac:dyDescent="0.2"/>
    <row r="346" x14ac:dyDescent="0.2"/>
    <row r="347" x14ac:dyDescent="0.2"/>
    <row r="348" x14ac:dyDescent="0.2"/>
    <row r="349" x14ac:dyDescent="0.2"/>
    <row r="350" x14ac:dyDescent="0.2"/>
    <row r="351" x14ac:dyDescent="0.2"/>
    <row r="352" x14ac:dyDescent="0.2"/>
    <row r="353" x14ac:dyDescent="0.2"/>
    <row r="354" x14ac:dyDescent="0.2"/>
    <row r="355" x14ac:dyDescent="0.2"/>
    <row r="356" x14ac:dyDescent="0.2"/>
    <row r="357" x14ac:dyDescent="0.2"/>
    <row r="358" x14ac:dyDescent="0.2"/>
    <row r="359" x14ac:dyDescent="0.2"/>
    <row r="360" x14ac:dyDescent="0.2"/>
    <row r="361" x14ac:dyDescent="0.2"/>
    <row r="362" x14ac:dyDescent="0.2"/>
    <row r="363" x14ac:dyDescent="0.2"/>
    <row r="364" x14ac:dyDescent="0.2"/>
    <row r="365" x14ac:dyDescent="0.2"/>
    <row r="366" x14ac:dyDescent="0.2"/>
    <row r="367" x14ac:dyDescent="0.2"/>
    <row r="368" x14ac:dyDescent="0.2"/>
    <row r="369" x14ac:dyDescent="0.2"/>
    <row r="370" x14ac:dyDescent="0.2"/>
    <row r="371" x14ac:dyDescent="0.2"/>
    <row r="372" x14ac:dyDescent="0.2"/>
    <row r="373" x14ac:dyDescent="0.2"/>
    <row r="374" x14ac:dyDescent="0.2"/>
    <row r="375" x14ac:dyDescent="0.2"/>
    <row r="376" x14ac:dyDescent="0.2"/>
    <row r="377" x14ac:dyDescent="0.2"/>
    <row r="378" x14ac:dyDescent="0.2"/>
    <row r="379" x14ac:dyDescent="0.2"/>
    <row r="380" x14ac:dyDescent="0.2"/>
    <row r="381" x14ac:dyDescent="0.2"/>
    <row r="382" x14ac:dyDescent="0.2"/>
    <row r="383" x14ac:dyDescent="0.2"/>
    <row r="384" x14ac:dyDescent="0.2"/>
    <row r="385" x14ac:dyDescent="0.2"/>
    <row r="386" x14ac:dyDescent="0.2"/>
    <row r="387" x14ac:dyDescent="0.2"/>
    <row r="388" x14ac:dyDescent="0.2"/>
    <row r="389" x14ac:dyDescent="0.2"/>
    <row r="390" x14ac:dyDescent="0.2"/>
    <row r="391" x14ac:dyDescent="0.2"/>
    <row r="392" x14ac:dyDescent="0.2"/>
    <row r="393" x14ac:dyDescent="0.2"/>
    <row r="394" x14ac:dyDescent="0.2"/>
    <row r="395" x14ac:dyDescent="0.2"/>
    <row r="396" x14ac:dyDescent="0.2"/>
    <row r="397" x14ac:dyDescent="0.2"/>
    <row r="398" x14ac:dyDescent="0.2"/>
    <row r="399" x14ac:dyDescent="0.2"/>
    <row r="400" x14ac:dyDescent="0.2"/>
    <row r="401" x14ac:dyDescent="0.2"/>
    <row r="402" x14ac:dyDescent="0.2"/>
    <row r="403" x14ac:dyDescent="0.2"/>
    <row r="404" x14ac:dyDescent="0.2"/>
    <row r="405" x14ac:dyDescent="0.2"/>
    <row r="406" x14ac:dyDescent="0.2"/>
    <row r="407" x14ac:dyDescent="0.2"/>
    <row r="408" x14ac:dyDescent="0.2"/>
    <row r="409" x14ac:dyDescent="0.2"/>
    <row r="410" x14ac:dyDescent="0.2"/>
    <row r="411" x14ac:dyDescent="0.2"/>
    <row r="412" x14ac:dyDescent="0.2"/>
    <row r="413" x14ac:dyDescent="0.2"/>
    <row r="414" x14ac:dyDescent="0.2"/>
    <row r="415" x14ac:dyDescent="0.2"/>
    <row r="416" x14ac:dyDescent="0.2"/>
    <row r="417" x14ac:dyDescent="0.2"/>
    <row r="418" x14ac:dyDescent="0.2"/>
    <row r="419" x14ac:dyDescent="0.2"/>
    <row r="420" x14ac:dyDescent="0.2"/>
    <row r="421" x14ac:dyDescent="0.2"/>
    <row r="422" x14ac:dyDescent="0.2"/>
    <row r="423" x14ac:dyDescent="0.2"/>
    <row r="424" x14ac:dyDescent="0.2"/>
    <row r="425" x14ac:dyDescent="0.2"/>
    <row r="426" x14ac:dyDescent="0.2"/>
    <row r="427" x14ac:dyDescent="0.2"/>
    <row r="428" x14ac:dyDescent="0.2"/>
    <row r="429" x14ac:dyDescent="0.2"/>
    <row r="430" x14ac:dyDescent="0.2"/>
    <row r="431" x14ac:dyDescent="0.2"/>
    <row r="432" x14ac:dyDescent="0.2"/>
    <row r="433" x14ac:dyDescent="0.2"/>
    <row r="434" x14ac:dyDescent="0.2"/>
    <row r="435" x14ac:dyDescent="0.2"/>
    <row r="436" x14ac:dyDescent="0.2"/>
    <row r="437" x14ac:dyDescent="0.2"/>
    <row r="438" x14ac:dyDescent="0.2"/>
    <row r="439" x14ac:dyDescent="0.2"/>
    <row r="440" x14ac:dyDescent="0.2"/>
    <row r="441" x14ac:dyDescent="0.2"/>
    <row r="442" x14ac:dyDescent="0.2"/>
    <row r="443" x14ac:dyDescent="0.2"/>
    <row r="444" x14ac:dyDescent="0.2"/>
    <row r="445" x14ac:dyDescent="0.2"/>
    <row r="446" x14ac:dyDescent="0.2"/>
    <row r="447" x14ac:dyDescent="0.2"/>
    <row r="448" x14ac:dyDescent="0.2"/>
    <row r="449" x14ac:dyDescent="0.2"/>
    <row r="450" x14ac:dyDescent="0.2"/>
    <row r="451" x14ac:dyDescent="0.2"/>
    <row r="452" x14ac:dyDescent="0.2"/>
    <row r="453" x14ac:dyDescent="0.2"/>
    <row r="454" x14ac:dyDescent="0.2"/>
    <row r="455" x14ac:dyDescent="0.2"/>
    <row r="456" x14ac:dyDescent="0.2"/>
    <row r="457" x14ac:dyDescent="0.2"/>
    <row r="458" x14ac:dyDescent="0.2"/>
    <row r="459" x14ac:dyDescent="0.2"/>
    <row r="460" x14ac:dyDescent="0.2"/>
    <row r="461" x14ac:dyDescent="0.2"/>
    <row r="462" x14ac:dyDescent="0.2"/>
    <row r="463" x14ac:dyDescent="0.2"/>
    <row r="464" x14ac:dyDescent="0.2"/>
    <row r="465" x14ac:dyDescent="0.2"/>
    <row r="466" x14ac:dyDescent="0.2"/>
    <row r="467" x14ac:dyDescent="0.2"/>
    <row r="468" x14ac:dyDescent="0.2"/>
    <row r="469" x14ac:dyDescent="0.2"/>
    <row r="470" x14ac:dyDescent="0.2"/>
    <row r="471" x14ac:dyDescent="0.2"/>
    <row r="472" x14ac:dyDescent="0.2"/>
    <row r="473" x14ac:dyDescent="0.2"/>
    <row r="474" x14ac:dyDescent="0.2"/>
    <row r="475" x14ac:dyDescent="0.2"/>
    <row r="476" x14ac:dyDescent="0.2"/>
    <row r="477" x14ac:dyDescent="0.2"/>
    <row r="478" x14ac:dyDescent="0.2"/>
    <row r="479" x14ac:dyDescent="0.2"/>
    <row r="480" x14ac:dyDescent="0.2"/>
    <row r="481" x14ac:dyDescent="0.2"/>
    <row r="482" x14ac:dyDescent="0.2"/>
    <row r="483" x14ac:dyDescent="0.2"/>
    <row r="484" x14ac:dyDescent="0.2"/>
    <row r="485" x14ac:dyDescent="0.2"/>
    <row r="486" x14ac:dyDescent="0.2"/>
    <row r="487" x14ac:dyDescent="0.2"/>
    <row r="488" x14ac:dyDescent="0.2"/>
    <row r="489" x14ac:dyDescent="0.2"/>
    <row r="490" x14ac:dyDescent="0.2"/>
    <row r="491" x14ac:dyDescent="0.2"/>
    <row r="492" x14ac:dyDescent="0.2"/>
    <row r="493" x14ac:dyDescent="0.2"/>
    <row r="494" x14ac:dyDescent="0.2"/>
    <row r="495" x14ac:dyDescent="0.2"/>
    <row r="496" x14ac:dyDescent="0.2"/>
    <row r="497" x14ac:dyDescent="0.2"/>
    <row r="498" x14ac:dyDescent="0.2"/>
    <row r="499" x14ac:dyDescent="0.2"/>
    <row r="500" x14ac:dyDescent="0.2"/>
    <row r="501" x14ac:dyDescent="0.2"/>
    <row r="502" x14ac:dyDescent="0.2"/>
    <row r="503" x14ac:dyDescent="0.2"/>
    <row r="504" x14ac:dyDescent="0.2"/>
    <row r="505" x14ac:dyDescent="0.2"/>
    <row r="506" x14ac:dyDescent="0.2"/>
    <row r="507" x14ac:dyDescent="0.2"/>
    <row r="508" x14ac:dyDescent="0.2"/>
    <row r="509" x14ac:dyDescent="0.2"/>
    <row r="510" x14ac:dyDescent="0.2"/>
    <row r="511" x14ac:dyDescent="0.2"/>
    <row r="512" x14ac:dyDescent="0.2"/>
    <row r="513" x14ac:dyDescent="0.2"/>
    <row r="514" x14ac:dyDescent="0.2"/>
    <row r="515" x14ac:dyDescent="0.2"/>
    <row r="516" x14ac:dyDescent="0.2"/>
    <row r="517" x14ac:dyDescent="0.2"/>
    <row r="518" x14ac:dyDescent="0.2"/>
    <row r="519" x14ac:dyDescent="0.2"/>
    <row r="520" x14ac:dyDescent="0.2"/>
    <row r="521" x14ac:dyDescent="0.2"/>
    <row r="522" x14ac:dyDescent="0.2"/>
    <row r="523" x14ac:dyDescent="0.2"/>
    <row r="524" x14ac:dyDescent="0.2"/>
    <row r="525" x14ac:dyDescent="0.2"/>
    <row r="526" x14ac:dyDescent="0.2"/>
    <row r="527" x14ac:dyDescent="0.2"/>
    <row r="528" x14ac:dyDescent="0.2"/>
    <row r="529" x14ac:dyDescent="0.2"/>
    <row r="530" x14ac:dyDescent="0.2"/>
    <row r="531" x14ac:dyDescent="0.2"/>
    <row r="532" x14ac:dyDescent="0.2"/>
    <row r="533" x14ac:dyDescent="0.2"/>
    <row r="534" x14ac:dyDescent="0.2"/>
    <row r="535" x14ac:dyDescent="0.2"/>
    <row r="536" x14ac:dyDescent="0.2"/>
    <row r="537" x14ac:dyDescent="0.2"/>
    <row r="538" x14ac:dyDescent="0.2"/>
    <row r="539" x14ac:dyDescent="0.2"/>
    <row r="540" x14ac:dyDescent="0.2"/>
    <row r="541" x14ac:dyDescent="0.2"/>
    <row r="542" x14ac:dyDescent="0.2"/>
    <row r="543" x14ac:dyDescent="0.2"/>
    <row r="544" x14ac:dyDescent="0.2"/>
    <row r="545" x14ac:dyDescent="0.2"/>
    <row r="546" x14ac:dyDescent="0.2"/>
    <row r="547" x14ac:dyDescent="0.2"/>
    <row r="548" x14ac:dyDescent="0.2"/>
    <row r="549" x14ac:dyDescent="0.2"/>
    <row r="550" x14ac:dyDescent="0.2"/>
    <row r="551" x14ac:dyDescent="0.2"/>
    <row r="552" x14ac:dyDescent="0.2"/>
    <row r="553" x14ac:dyDescent="0.2"/>
    <row r="554" x14ac:dyDescent="0.2"/>
    <row r="555" x14ac:dyDescent="0.2"/>
    <row r="556" x14ac:dyDescent="0.2"/>
    <row r="557" x14ac:dyDescent="0.2"/>
    <row r="558" x14ac:dyDescent="0.2"/>
    <row r="559" x14ac:dyDescent="0.2"/>
    <row r="560" x14ac:dyDescent="0.2"/>
    <row r="561" x14ac:dyDescent="0.2"/>
    <row r="562" x14ac:dyDescent="0.2"/>
    <row r="563" x14ac:dyDescent="0.2"/>
    <row r="564" x14ac:dyDescent="0.2"/>
    <row r="565" x14ac:dyDescent="0.2"/>
    <row r="566" x14ac:dyDescent="0.2"/>
    <row r="567" x14ac:dyDescent="0.2"/>
    <row r="568" x14ac:dyDescent="0.2"/>
    <row r="569" x14ac:dyDescent="0.2"/>
    <row r="570" x14ac:dyDescent="0.2"/>
    <row r="571" x14ac:dyDescent="0.2"/>
    <row r="572" x14ac:dyDescent="0.2"/>
    <row r="573" x14ac:dyDescent="0.2"/>
    <row r="574" x14ac:dyDescent="0.2"/>
    <row r="575" x14ac:dyDescent="0.2"/>
    <row r="576" x14ac:dyDescent="0.2"/>
    <row r="577" x14ac:dyDescent="0.2"/>
    <row r="578" x14ac:dyDescent="0.2"/>
    <row r="579" x14ac:dyDescent="0.2"/>
    <row r="580" x14ac:dyDescent="0.2"/>
    <row r="581" x14ac:dyDescent="0.2"/>
    <row r="582" x14ac:dyDescent="0.2"/>
    <row r="583" x14ac:dyDescent="0.2"/>
    <row r="584" x14ac:dyDescent="0.2"/>
    <row r="585" x14ac:dyDescent="0.2"/>
    <row r="586" x14ac:dyDescent="0.2"/>
    <row r="587" x14ac:dyDescent="0.2"/>
    <row r="588" x14ac:dyDescent="0.2"/>
    <row r="589" x14ac:dyDescent="0.2"/>
    <row r="590" x14ac:dyDescent="0.2"/>
    <row r="591" x14ac:dyDescent="0.2"/>
    <row r="592" x14ac:dyDescent="0.2"/>
    <row r="593" x14ac:dyDescent="0.2"/>
    <row r="594" x14ac:dyDescent="0.2"/>
    <row r="595" x14ac:dyDescent="0.2"/>
    <row r="596" x14ac:dyDescent="0.2"/>
    <row r="597" x14ac:dyDescent="0.2"/>
    <row r="598" x14ac:dyDescent="0.2"/>
    <row r="599" x14ac:dyDescent="0.2"/>
    <row r="600" x14ac:dyDescent="0.2"/>
    <row r="601" x14ac:dyDescent="0.2"/>
    <row r="602" x14ac:dyDescent="0.2"/>
    <row r="603" x14ac:dyDescent="0.2"/>
    <row r="604" x14ac:dyDescent="0.2"/>
    <row r="605" x14ac:dyDescent="0.2"/>
    <row r="606" x14ac:dyDescent="0.2"/>
    <row r="607" x14ac:dyDescent="0.2"/>
    <row r="608" x14ac:dyDescent="0.2"/>
    <row r="609" x14ac:dyDescent="0.2"/>
    <row r="610" x14ac:dyDescent="0.2"/>
    <row r="611" x14ac:dyDescent="0.2"/>
    <row r="612" x14ac:dyDescent="0.2"/>
    <row r="613" x14ac:dyDescent="0.2"/>
    <row r="614" x14ac:dyDescent="0.2"/>
    <row r="615" x14ac:dyDescent="0.2"/>
    <row r="616" x14ac:dyDescent="0.2"/>
    <row r="617" x14ac:dyDescent="0.2"/>
    <row r="618" x14ac:dyDescent="0.2"/>
    <row r="619" x14ac:dyDescent="0.2"/>
    <row r="620" x14ac:dyDescent="0.2"/>
    <row r="621" x14ac:dyDescent="0.2"/>
    <row r="622" x14ac:dyDescent="0.2"/>
  </sheetData>
  <mergeCells count="47">
    <mergeCell ref="B53:I53"/>
    <mergeCell ref="G3:H3"/>
    <mergeCell ref="B12:C12"/>
    <mergeCell ref="B8:C8"/>
    <mergeCell ref="B7:C7"/>
    <mergeCell ref="B10:C10"/>
    <mergeCell ref="B11:C11"/>
    <mergeCell ref="B4:C6"/>
    <mergeCell ref="B3:C3"/>
    <mergeCell ref="B9:C9"/>
    <mergeCell ref="D11:E11"/>
    <mergeCell ref="D10:E10"/>
    <mergeCell ref="D3:E3"/>
    <mergeCell ref="D4:E4"/>
    <mergeCell ref="G4:I4"/>
    <mergeCell ref="D5:E5"/>
    <mergeCell ref="G17:H17"/>
    <mergeCell ref="G13:H13"/>
    <mergeCell ref="G10:H10"/>
    <mergeCell ref="G9:H9"/>
    <mergeCell ref="G8:H8"/>
    <mergeCell ref="G15:H15"/>
    <mergeCell ref="G16:H16"/>
    <mergeCell ref="G14:H14"/>
    <mergeCell ref="G5:H5"/>
    <mergeCell ref="D12:E12"/>
    <mergeCell ref="D9:E9"/>
    <mergeCell ref="D8:E8"/>
    <mergeCell ref="D6:E6"/>
    <mergeCell ref="D7:E7"/>
    <mergeCell ref="G11:H11"/>
    <mergeCell ref="G12:H12"/>
    <mergeCell ref="G7:H7"/>
    <mergeCell ref="G6:H6"/>
    <mergeCell ref="B21:C21"/>
    <mergeCell ref="B20:C20"/>
    <mergeCell ref="B18:C18"/>
    <mergeCell ref="B19:C19"/>
    <mergeCell ref="H23:H24"/>
    <mergeCell ref="G18:H18"/>
    <mergeCell ref="B22:I22"/>
    <mergeCell ref="B23:B24"/>
    <mergeCell ref="C23:C24"/>
    <mergeCell ref="D23:D24"/>
    <mergeCell ref="E23:E24"/>
    <mergeCell ref="F23:F24"/>
    <mergeCell ref="G23:G24"/>
  </mergeCells>
  <phoneticPr fontId="36" type="noConversion"/>
  <dataValidations count="2">
    <dataValidation type="list" allowBlank="1" showErrorMessage="1" sqref="I11" xr:uid="{00000000-0002-0000-0000-000000000000}">
      <formula1>"Annuale,Due volte all'anno,Trimestrale,Bimensile,Mensile,Semestrale,Bisettimanale,Settimanale"</formula1>
    </dataValidation>
    <dataValidation type="list" allowBlank="1" showErrorMessage="1" sqref="I18" xr:uid="{00000000-0002-0000-0000-000001000000}">
      <formula1>"Attivo,Inattivo"</formula1>
    </dataValidation>
  </dataValidations>
  <hyperlinks>
    <hyperlink ref="B53" r:id="rId1" display="CLICK HERE TO DOWNLOAD LOAN AMORTIZATION SCHEDULE TEMPLATE IN SMARTSHEET" xr:uid="{00000000-0004-0000-0000-000000000000}"/>
    <hyperlink ref="B53:I53" r:id="rId2" display="CLICCA QUI PER CREARE IN SMARTSHEET" xr:uid="{BD23AAF1-86F0-4EC3-B73A-4264BE5A04E2}"/>
  </hyperlinks>
  <pageMargins left="0.25" right="0.25" top="0.25" bottom="0.25" header="0" footer="0"/>
  <pageSetup scale="96" fitToHeight="0" orientation="portrait" horizontalDpi="0" verticalDpi="0"/>
  <ignoredErrors>
    <ignoredError sqref="B26:B50 H25:H50 B51 H51" emptyCellReference="1"/>
  </ignoredErrors>
  <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theme="8" tint="-0.249977111117893"/>
    <pageSetUpPr fitToPage="1"/>
  </sheetPr>
  <dimension ref="A1:Q622"/>
  <sheetViews>
    <sheetView showGridLines="0" workbookViewId="0">
      <pane ySplit="1" topLeftCell="A2" activePane="bottomLeft" state="frozen"/>
      <selection pane="bottomLeft" activeCell="M34" sqref="M34"/>
    </sheetView>
  </sheetViews>
  <sheetFormatPr baseColWidth="10" defaultColWidth="15.1640625" defaultRowHeight="15" customHeight="1" x14ac:dyDescent="0.2"/>
  <cols>
    <col min="1" max="1" width="3" customWidth="1"/>
    <col min="2" max="2" width="13" customWidth="1"/>
    <col min="3" max="3" width="23.33203125" customWidth="1"/>
    <col min="4" max="4" width="14.5" customWidth="1"/>
    <col min="5" max="5" width="30" customWidth="1"/>
    <col min="6" max="6" width="26" customWidth="1"/>
    <col min="7" max="7" width="13.5" customWidth="1"/>
    <col min="8" max="8" width="18.6640625" customWidth="1"/>
    <col min="9" max="9" width="15.83203125" customWidth="1"/>
    <col min="10" max="10" width="3" customWidth="1"/>
    <col min="11" max="17" width="13.5" customWidth="1"/>
  </cols>
  <sheetData>
    <row r="1" spans="1:10" ht="42" customHeight="1" x14ac:dyDescent="0.3">
      <c r="A1" s="1"/>
      <c r="B1" s="54" t="s">
        <v>7</v>
      </c>
      <c r="C1" s="12"/>
      <c r="D1" s="13"/>
      <c r="E1" s="13"/>
      <c r="F1" s="13"/>
      <c r="G1" s="13"/>
      <c r="H1" s="13"/>
      <c r="I1" s="13"/>
      <c r="J1" s="2"/>
    </row>
    <row r="2" spans="1:10" x14ac:dyDescent="0.2">
      <c r="A2" s="3"/>
      <c r="B2" s="14"/>
      <c r="C2" s="14"/>
      <c r="D2" s="14"/>
      <c r="E2" s="14"/>
      <c r="F2" s="14"/>
      <c r="G2" s="14"/>
      <c r="H2" s="14"/>
      <c r="I2" s="14"/>
      <c r="J2" s="3"/>
    </row>
    <row r="3" spans="1:10" ht="22" customHeight="1" x14ac:dyDescent="0.2">
      <c r="A3" s="4"/>
      <c r="B3" s="89" t="s">
        <v>8</v>
      </c>
      <c r="C3" s="79"/>
      <c r="D3" s="90"/>
      <c r="E3" s="74"/>
      <c r="F3" s="15"/>
      <c r="G3" s="84" t="s">
        <v>9</v>
      </c>
      <c r="H3" s="85"/>
      <c r="I3" s="44" t="s">
        <v>10</v>
      </c>
      <c r="J3" s="5"/>
    </row>
    <row r="4" spans="1:10" ht="22" customHeight="1" x14ac:dyDescent="0.2">
      <c r="A4" s="4"/>
      <c r="B4" s="88" t="s">
        <v>11</v>
      </c>
      <c r="C4" s="79"/>
      <c r="D4" s="75"/>
      <c r="E4" s="74"/>
      <c r="F4" s="15"/>
      <c r="G4" s="91" t="s">
        <v>12</v>
      </c>
      <c r="H4" s="91"/>
      <c r="I4" s="91"/>
      <c r="J4" s="5"/>
    </row>
    <row r="5" spans="1:10" ht="22" customHeight="1" x14ac:dyDescent="0.2">
      <c r="A5" s="4"/>
      <c r="B5" s="79"/>
      <c r="C5" s="79"/>
      <c r="D5" s="75"/>
      <c r="E5" s="74"/>
      <c r="F5" s="15"/>
      <c r="G5" s="69" t="s">
        <v>13</v>
      </c>
      <c r="H5" s="70"/>
      <c r="I5" s="45">
        <v>0</v>
      </c>
      <c r="J5" s="5"/>
    </row>
    <row r="6" spans="1:10" ht="22" customHeight="1" x14ac:dyDescent="0.2">
      <c r="A6" s="4"/>
      <c r="B6" s="79"/>
      <c r="C6" s="79"/>
      <c r="D6" s="75"/>
      <c r="E6" s="74"/>
      <c r="F6" s="15"/>
      <c r="G6" s="69" t="s">
        <v>14</v>
      </c>
      <c r="H6" s="70"/>
      <c r="I6" s="46">
        <v>0</v>
      </c>
      <c r="J6" s="5"/>
    </row>
    <row r="7" spans="1:10" ht="22" customHeight="1" x14ac:dyDescent="0.2">
      <c r="A7" s="4"/>
      <c r="B7" s="88" t="s">
        <v>15</v>
      </c>
      <c r="C7" s="79"/>
      <c r="D7" s="73"/>
      <c r="E7" s="74"/>
      <c r="F7" s="15"/>
      <c r="G7" s="69" t="s">
        <v>16</v>
      </c>
      <c r="H7" s="70"/>
      <c r="I7" s="47">
        <f>I6*I5</f>
        <v>0</v>
      </c>
      <c r="J7" s="5"/>
    </row>
    <row r="8" spans="1:10" ht="22" customHeight="1" x14ac:dyDescent="0.2">
      <c r="A8" s="4"/>
      <c r="B8" s="88" t="s">
        <v>17</v>
      </c>
      <c r="C8" s="79"/>
      <c r="D8" s="73"/>
      <c r="E8" s="74"/>
      <c r="F8" s="15"/>
      <c r="G8" s="69" t="s">
        <v>18</v>
      </c>
      <c r="H8" s="70"/>
      <c r="I8" s="47">
        <f>I5-I7</f>
        <v>0</v>
      </c>
      <c r="J8" s="5"/>
    </row>
    <row r="9" spans="1:10" ht="22" customHeight="1" x14ac:dyDescent="0.2">
      <c r="A9" s="4"/>
      <c r="B9" s="88" t="s">
        <v>19</v>
      </c>
      <c r="C9" s="79"/>
      <c r="D9" s="73"/>
      <c r="E9" s="74"/>
      <c r="F9" s="15"/>
      <c r="G9" s="69" t="s">
        <v>20</v>
      </c>
      <c r="H9" s="70"/>
      <c r="I9" s="48">
        <v>0</v>
      </c>
      <c r="J9" s="5"/>
    </row>
    <row r="10" spans="1:10" ht="22" customHeight="1" x14ac:dyDescent="0.2">
      <c r="A10" s="4"/>
      <c r="B10" s="86" t="s">
        <v>21</v>
      </c>
      <c r="C10" s="87"/>
      <c r="D10" s="71"/>
      <c r="E10" s="72"/>
      <c r="F10" s="15"/>
      <c r="G10" s="69" t="s">
        <v>22</v>
      </c>
      <c r="H10" s="70"/>
      <c r="I10" s="49">
        <v>1</v>
      </c>
      <c r="J10" s="5"/>
    </row>
    <row r="11" spans="1:10" ht="22" customHeight="1" x14ac:dyDescent="0.2">
      <c r="A11" s="4"/>
      <c r="B11" s="86" t="s">
        <v>23</v>
      </c>
      <c r="C11" s="87"/>
      <c r="D11" s="71"/>
      <c r="E11" s="72"/>
      <c r="F11" s="15"/>
      <c r="G11" s="69" t="s">
        <v>24</v>
      </c>
      <c r="H11" s="70"/>
      <c r="I11" s="49" t="s">
        <v>25</v>
      </c>
      <c r="J11" s="5"/>
    </row>
    <row r="12" spans="1:10" ht="22" customHeight="1" x14ac:dyDescent="0.2">
      <c r="A12" s="4"/>
      <c r="B12" s="86" t="s">
        <v>26</v>
      </c>
      <c r="C12" s="87"/>
      <c r="D12" s="71"/>
      <c r="E12" s="72"/>
      <c r="F12" s="16"/>
      <c r="G12" s="76" t="s">
        <v>27</v>
      </c>
      <c r="H12" s="77"/>
      <c r="I12" s="55">
        <v>43221</v>
      </c>
      <c r="J12" s="5"/>
    </row>
    <row r="13" spans="1:10" ht="8" customHeight="1" x14ac:dyDescent="0.2">
      <c r="A13" s="4"/>
      <c r="B13" s="17"/>
      <c r="C13" s="17"/>
      <c r="D13" s="17"/>
      <c r="E13" s="18"/>
      <c r="F13" s="19" t="s">
        <v>28</v>
      </c>
      <c r="G13" s="80"/>
      <c r="H13" s="81"/>
      <c r="I13" s="57"/>
      <c r="J13" s="5"/>
    </row>
    <row r="14" spans="1:10" ht="22" customHeight="1" x14ac:dyDescent="0.2">
      <c r="A14" s="3"/>
      <c r="B14" s="20"/>
      <c r="C14" s="21"/>
      <c r="D14" s="20"/>
      <c r="E14" s="20"/>
      <c r="F14" s="22" t="s">
        <v>29</v>
      </c>
      <c r="G14" s="82" t="s">
        <v>30</v>
      </c>
      <c r="H14" s="83"/>
      <c r="I14" s="56">
        <f>I9/12</f>
        <v>0</v>
      </c>
      <c r="J14" s="6"/>
    </row>
    <row r="15" spans="1:10" ht="22" customHeight="1" x14ac:dyDescent="0.2">
      <c r="A15" s="3"/>
      <c r="B15" s="20"/>
      <c r="C15" s="23"/>
      <c r="D15" s="24"/>
      <c r="E15" s="25"/>
      <c r="F15" s="22" t="s">
        <v>31</v>
      </c>
      <c r="G15" s="78" t="s">
        <v>32</v>
      </c>
      <c r="H15" s="79"/>
      <c r="I15" s="50">
        <f>ROUND(-PMT(I14,D20,I8),2)</f>
        <v>0</v>
      </c>
      <c r="J15" s="6"/>
    </row>
    <row r="16" spans="1:10" ht="22" customHeight="1" x14ac:dyDescent="0.2">
      <c r="A16" s="3"/>
      <c r="B16" s="20"/>
      <c r="C16" s="23"/>
      <c r="D16" s="24"/>
      <c r="E16" s="25"/>
      <c r="F16" s="22" t="s">
        <v>33</v>
      </c>
      <c r="G16" s="78" t="s">
        <v>34</v>
      </c>
      <c r="H16" s="79"/>
      <c r="I16" s="51">
        <f>D20</f>
        <v>12</v>
      </c>
      <c r="J16" s="6"/>
    </row>
    <row r="17" spans="1:17" ht="22" customHeight="1" x14ac:dyDescent="0.2">
      <c r="A17" s="3"/>
      <c r="B17" s="20"/>
      <c r="C17" s="23"/>
      <c r="D17" s="24"/>
      <c r="E17" s="25"/>
      <c r="F17" s="22" t="s">
        <v>35</v>
      </c>
      <c r="G17" s="78" t="s">
        <v>36</v>
      </c>
      <c r="H17" s="79"/>
      <c r="I17" s="50">
        <f>SUM(G25:G50)</f>
        <v>0</v>
      </c>
      <c r="J17" s="6"/>
    </row>
    <row r="18" spans="1:17" ht="21.75" hidden="1" customHeight="1" x14ac:dyDescent="0.2">
      <c r="A18" s="7"/>
      <c r="B18" s="61" t="s">
        <v>0</v>
      </c>
      <c r="C18" s="59"/>
      <c r="D18" s="26">
        <f t="array" ref="D18">INDEX({1;2;4;6;12;24;26;52},MATCH($I$11,$F$14:$F$21,0))</f>
        <v>12</v>
      </c>
      <c r="E18" s="27"/>
      <c r="F18" s="28" t="s">
        <v>25</v>
      </c>
      <c r="G18" s="63" t="s">
        <v>1</v>
      </c>
      <c r="H18" s="59"/>
      <c r="I18" s="29" t="s">
        <v>2</v>
      </c>
      <c r="J18" s="8"/>
      <c r="L18" s="9"/>
      <c r="M18" s="9"/>
      <c r="N18" s="9"/>
      <c r="O18" s="9"/>
      <c r="P18" s="9"/>
      <c r="Q18" s="9"/>
    </row>
    <row r="19" spans="1:17" ht="21.75" hidden="1" customHeight="1" x14ac:dyDescent="0.2">
      <c r="A19" s="7"/>
      <c r="B19" s="60" t="s">
        <v>3</v>
      </c>
      <c r="C19" s="59"/>
      <c r="D19" s="26">
        <f>12/$D$18</f>
        <v>1</v>
      </c>
      <c r="E19" s="27"/>
      <c r="F19" s="28" t="s">
        <v>49</v>
      </c>
      <c r="G19" s="30"/>
      <c r="H19" s="31"/>
      <c r="I19" s="32"/>
      <c r="J19" s="8"/>
      <c r="L19" s="9"/>
      <c r="M19" s="9"/>
      <c r="N19" s="9"/>
      <c r="O19" s="9"/>
      <c r="P19" s="9"/>
      <c r="Q19" s="9"/>
    </row>
    <row r="20" spans="1:17" ht="21.75" hidden="1" customHeight="1" x14ac:dyDescent="0.2">
      <c r="A20" s="7"/>
      <c r="B20" s="60" t="s">
        <v>4</v>
      </c>
      <c r="C20" s="59"/>
      <c r="D20" s="26">
        <f>$I$10*$D$18</f>
        <v>12</v>
      </c>
      <c r="E20" s="27"/>
      <c r="F20" s="28" t="s">
        <v>48</v>
      </c>
      <c r="G20" s="30"/>
      <c r="H20" s="31"/>
      <c r="I20" s="32"/>
      <c r="J20" s="8"/>
      <c r="L20" s="9"/>
      <c r="M20" s="9"/>
      <c r="N20" s="9"/>
      <c r="O20" s="9"/>
      <c r="P20" s="9"/>
      <c r="Q20" s="9"/>
    </row>
    <row r="21" spans="1:17" ht="21.75" hidden="1" customHeight="1" x14ac:dyDescent="0.2">
      <c r="A21" s="7"/>
      <c r="B21" s="58" t="s">
        <v>5</v>
      </c>
      <c r="C21" s="59"/>
      <c r="D21" s="33" t="b">
        <f>(I18="On")</f>
        <v>1</v>
      </c>
      <c r="E21" s="34"/>
      <c r="F21" s="14" t="s">
        <v>47</v>
      </c>
      <c r="G21" s="30"/>
      <c r="H21" s="31"/>
      <c r="I21" s="32"/>
      <c r="J21" s="8"/>
      <c r="L21" s="9"/>
      <c r="M21" s="9"/>
      <c r="N21" s="9"/>
      <c r="O21" s="9"/>
      <c r="P21" s="9"/>
      <c r="Q21" s="9"/>
    </row>
    <row r="22" spans="1:17" ht="21.75" customHeight="1" x14ac:dyDescent="0.25">
      <c r="A22" s="10"/>
      <c r="B22" s="64" t="s">
        <v>37</v>
      </c>
      <c r="C22" s="65"/>
      <c r="D22" s="65"/>
      <c r="E22" s="65"/>
      <c r="F22" s="65"/>
      <c r="G22" s="65"/>
      <c r="H22" s="65"/>
      <c r="I22" s="65"/>
      <c r="J22" s="11"/>
    </row>
    <row r="23" spans="1:17" ht="18" customHeight="1" x14ac:dyDescent="0.2">
      <c r="A23" s="3"/>
      <c r="B23" s="66" t="s">
        <v>38</v>
      </c>
      <c r="C23" s="66" t="s">
        <v>39</v>
      </c>
      <c r="D23" s="67" t="s">
        <v>40</v>
      </c>
      <c r="E23" s="62" t="s">
        <v>41</v>
      </c>
      <c r="F23" s="68" t="s">
        <v>42</v>
      </c>
      <c r="G23" s="62" t="s">
        <v>43</v>
      </c>
      <c r="H23" s="62" t="s">
        <v>44</v>
      </c>
      <c r="I23" s="35" t="s">
        <v>45</v>
      </c>
    </row>
    <row r="24" spans="1:17" ht="18" customHeight="1" x14ac:dyDescent="0.2">
      <c r="A24" s="7"/>
      <c r="B24" s="66"/>
      <c r="C24" s="66"/>
      <c r="D24" s="67"/>
      <c r="E24" s="62"/>
      <c r="F24" s="68"/>
      <c r="G24" s="62"/>
      <c r="H24" s="62"/>
      <c r="I24" s="36">
        <f>I8</f>
        <v>0</v>
      </c>
      <c r="J24" s="9"/>
      <c r="L24" s="9"/>
      <c r="M24" s="9"/>
      <c r="N24" s="9"/>
      <c r="O24" s="9"/>
      <c r="P24" s="9"/>
      <c r="Q24" s="9"/>
    </row>
    <row r="25" spans="1:17" ht="18" customHeight="1" x14ac:dyDescent="0.2">
      <c r="A25" s="3"/>
      <c r="B25" s="37">
        <v>1</v>
      </c>
      <c r="C25" s="38">
        <f>I12</f>
        <v>43221</v>
      </c>
      <c r="D25" s="39">
        <f>I8</f>
        <v>0</v>
      </c>
      <c r="E25" s="40">
        <f t="shared" ref="E25:E51" si="0">IF(B25="","",IF($D$21,IF(OR(B25=$D$20,$I$15&gt;ROUND((1+$I$14)*I24,2)),ROUND((1+$I$14)*I24,2),$I$15),IF(OR(B25=$D$20,$I$15&gt;(1+$I$14)*I24),(I+$I$14)*I24,$I$15)))</f>
        <v>0</v>
      </c>
      <c r="F25" s="41"/>
      <c r="G25" s="40">
        <f t="shared" ref="G25:G51" si="1">IF(B25="","",(IF($D$21,ROUND($I$14*I24,2),$I$14*I24)))</f>
        <v>0</v>
      </c>
      <c r="H25" s="40">
        <f t="shared" ref="H25:H51" si="2">IF(B25="","",E25-G25+F25)</f>
        <v>0</v>
      </c>
      <c r="I25" s="42">
        <f t="shared" ref="I25:I51" si="3">IF(B25="","",I24-H25)</f>
        <v>0</v>
      </c>
    </row>
    <row r="26" spans="1:17" ht="18" customHeight="1" x14ac:dyDescent="0.2">
      <c r="A26" s="3"/>
      <c r="B26" s="37" t="str">
        <f t="shared" ref="B26:B51" si="4">IF(I25="","",IF($D$21,IF(OR(B25&gt;=$D$20,ROUND(I25,2)&lt;=0),"",B25+1),IF(OR(B25&gt;=$D$20,I25&lt;=0),"",B25+1)))</f>
        <v/>
      </c>
      <c r="C26" s="38" t="str">
        <f t="shared" ref="C26:C51" si="5">IF(B26="","",IF($D$18=26,IF(B26=1,$I$12,C25+14),IF($D$18=52,IF(B26=1,$I$12,C25+7),IF($D$18=24,IF(B26=1,$I$12,IF($I$12=EOMONTH($I$12,0),IF(ISODD(B26),EOMONTH(EDATE($I$12,(B26-1)/2),0),EDATE(DATE(YEAR($I$12),MONTH($I$12)+1,15),(B26-1)/2)),IF(DAY($I$12)=15,IF(ISODD(B26),EDATE($I$12,(B26-1)/2),EOMONTH(EDATE($I$12,(B26-1)/2),0)),IF(DAY($I$12)&lt;=14,IF(ISODD(B26),EDATE($I$12,(B26-1)/2),EDATE(MIN($I$12+15,EOMONTH($I$12,0)),(B26-1)/2)),EDATE(IF(ISODD(B26),$I$12,$I$12-15),B26/2))))),IF(B26=1,$I$12,EDATE($I$12,$D$19*(B26-1)))))))</f>
        <v/>
      </c>
      <c r="D26" s="39" t="str">
        <f t="shared" ref="D26:D51" si="6">IF(ISERROR(IF((ROUND(I25,1)&gt;0),I25,"")),"",(IF((ROUND(I25,1)&gt;0),I25,"")))</f>
        <v/>
      </c>
      <c r="E26" s="40" t="str">
        <f t="shared" si="0"/>
        <v/>
      </c>
      <c r="F26" s="41"/>
      <c r="G26" s="40" t="str">
        <f t="shared" si="1"/>
        <v/>
      </c>
      <c r="H26" s="40" t="str">
        <f t="shared" si="2"/>
        <v/>
      </c>
      <c r="I26" s="42" t="str">
        <f t="shared" si="3"/>
        <v/>
      </c>
    </row>
    <row r="27" spans="1:17" ht="18" customHeight="1" x14ac:dyDescent="0.2">
      <c r="A27" s="3"/>
      <c r="B27" s="37" t="str">
        <f t="shared" si="4"/>
        <v/>
      </c>
      <c r="C27" s="38" t="str">
        <f t="shared" si="5"/>
        <v/>
      </c>
      <c r="D27" s="39" t="str">
        <f t="shared" si="6"/>
        <v/>
      </c>
      <c r="E27" s="40" t="str">
        <f t="shared" si="0"/>
        <v/>
      </c>
      <c r="F27" s="41"/>
      <c r="G27" s="40" t="str">
        <f t="shared" si="1"/>
        <v/>
      </c>
      <c r="H27" s="40" t="str">
        <f t="shared" si="2"/>
        <v/>
      </c>
      <c r="I27" s="42" t="str">
        <f t="shared" si="3"/>
        <v/>
      </c>
    </row>
    <row r="28" spans="1:17" ht="18" customHeight="1" x14ac:dyDescent="0.2">
      <c r="A28" s="3"/>
      <c r="B28" s="37" t="str">
        <f t="shared" si="4"/>
        <v/>
      </c>
      <c r="C28" s="38" t="str">
        <f t="shared" si="5"/>
        <v/>
      </c>
      <c r="D28" s="39" t="str">
        <f t="shared" si="6"/>
        <v/>
      </c>
      <c r="E28" s="40" t="str">
        <f t="shared" si="0"/>
        <v/>
      </c>
      <c r="F28" s="41"/>
      <c r="G28" s="40" t="str">
        <f t="shared" si="1"/>
        <v/>
      </c>
      <c r="H28" s="40" t="str">
        <f t="shared" si="2"/>
        <v/>
      </c>
      <c r="I28" s="42" t="str">
        <f t="shared" si="3"/>
        <v/>
      </c>
    </row>
    <row r="29" spans="1:17" ht="18" customHeight="1" x14ac:dyDescent="0.2">
      <c r="A29" s="3"/>
      <c r="B29" s="37" t="str">
        <f t="shared" si="4"/>
        <v/>
      </c>
      <c r="C29" s="38" t="str">
        <f t="shared" si="5"/>
        <v/>
      </c>
      <c r="D29" s="39" t="str">
        <f t="shared" si="6"/>
        <v/>
      </c>
      <c r="E29" s="40" t="str">
        <f t="shared" si="0"/>
        <v/>
      </c>
      <c r="F29" s="41"/>
      <c r="G29" s="40" t="str">
        <f t="shared" si="1"/>
        <v/>
      </c>
      <c r="H29" s="40" t="str">
        <f t="shared" si="2"/>
        <v/>
      </c>
      <c r="I29" s="42" t="str">
        <f t="shared" si="3"/>
        <v/>
      </c>
    </row>
    <row r="30" spans="1:17" ht="18" customHeight="1" x14ac:dyDescent="0.2">
      <c r="A30" s="3"/>
      <c r="B30" s="37" t="str">
        <f t="shared" si="4"/>
        <v/>
      </c>
      <c r="C30" s="38" t="str">
        <f t="shared" si="5"/>
        <v/>
      </c>
      <c r="D30" s="39" t="str">
        <f t="shared" si="6"/>
        <v/>
      </c>
      <c r="E30" s="40" t="str">
        <f t="shared" si="0"/>
        <v/>
      </c>
      <c r="F30" s="41"/>
      <c r="G30" s="40" t="str">
        <f t="shared" si="1"/>
        <v/>
      </c>
      <c r="H30" s="40" t="str">
        <f t="shared" si="2"/>
        <v/>
      </c>
      <c r="I30" s="42" t="str">
        <f t="shared" si="3"/>
        <v/>
      </c>
    </row>
    <row r="31" spans="1:17" ht="18" customHeight="1" x14ac:dyDescent="0.2">
      <c r="A31" s="3"/>
      <c r="B31" s="37" t="str">
        <f t="shared" si="4"/>
        <v/>
      </c>
      <c r="C31" s="38" t="str">
        <f t="shared" si="5"/>
        <v/>
      </c>
      <c r="D31" s="39" t="str">
        <f t="shared" si="6"/>
        <v/>
      </c>
      <c r="E31" s="40" t="str">
        <f t="shared" si="0"/>
        <v/>
      </c>
      <c r="F31" s="41"/>
      <c r="G31" s="40" t="str">
        <f t="shared" si="1"/>
        <v/>
      </c>
      <c r="H31" s="40" t="str">
        <f t="shared" si="2"/>
        <v/>
      </c>
      <c r="I31" s="42" t="str">
        <f t="shared" si="3"/>
        <v/>
      </c>
    </row>
    <row r="32" spans="1:17" ht="18" customHeight="1" x14ac:dyDescent="0.2">
      <c r="A32" s="3"/>
      <c r="B32" s="37" t="str">
        <f t="shared" si="4"/>
        <v/>
      </c>
      <c r="C32" s="38" t="str">
        <f t="shared" si="5"/>
        <v/>
      </c>
      <c r="D32" s="39" t="str">
        <f t="shared" si="6"/>
        <v/>
      </c>
      <c r="E32" s="40" t="str">
        <f t="shared" si="0"/>
        <v/>
      </c>
      <c r="F32" s="41"/>
      <c r="G32" s="40" t="str">
        <f t="shared" si="1"/>
        <v/>
      </c>
      <c r="H32" s="40" t="str">
        <f t="shared" si="2"/>
        <v/>
      </c>
      <c r="I32" s="42" t="str">
        <f t="shared" si="3"/>
        <v/>
      </c>
    </row>
    <row r="33" spans="1:9" ht="18" customHeight="1" x14ac:dyDescent="0.2">
      <c r="A33" s="3"/>
      <c r="B33" s="37" t="str">
        <f t="shared" si="4"/>
        <v/>
      </c>
      <c r="C33" s="38" t="str">
        <f t="shared" si="5"/>
        <v/>
      </c>
      <c r="D33" s="39" t="str">
        <f t="shared" si="6"/>
        <v/>
      </c>
      <c r="E33" s="40" t="str">
        <f t="shared" si="0"/>
        <v/>
      </c>
      <c r="F33" s="41"/>
      <c r="G33" s="40" t="str">
        <f t="shared" si="1"/>
        <v/>
      </c>
      <c r="H33" s="40" t="str">
        <f t="shared" si="2"/>
        <v/>
      </c>
      <c r="I33" s="42" t="str">
        <f t="shared" si="3"/>
        <v/>
      </c>
    </row>
    <row r="34" spans="1:9" ht="18" customHeight="1" x14ac:dyDescent="0.2">
      <c r="A34" s="3"/>
      <c r="B34" s="37" t="str">
        <f t="shared" si="4"/>
        <v/>
      </c>
      <c r="C34" s="38" t="str">
        <f t="shared" si="5"/>
        <v/>
      </c>
      <c r="D34" s="39" t="str">
        <f t="shared" si="6"/>
        <v/>
      </c>
      <c r="E34" s="40" t="str">
        <f t="shared" si="0"/>
        <v/>
      </c>
      <c r="F34" s="41"/>
      <c r="G34" s="40" t="str">
        <f t="shared" si="1"/>
        <v/>
      </c>
      <c r="H34" s="40" t="str">
        <f t="shared" si="2"/>
        <v/>
      </c>
      <c r="I34" s="42" t="str">
        <f t="shared" si="3"/>
        <v/>
      </c>
    </row>
    <row r="35" spans="1:9" ht="18" customHeight="1" x14ac:dyDescent="0.2">
      <c r="A35" s="3"/>
      <c r="B35" s="37" t="str">
        <f t="shared" si="4"/>
        <v/>
      </c>
      <c r="C35" s="38" t="str">
        <f t="shared" si="5"/>
        <v/>
      </c>
      <c r="D35" s="39" t="str">
        <f t="shared" si="6"/>
        <v/>
      </c>
      <c r="E35" s="40" t="str">
        <f t="shared" si="0"/>
        <v/>
      </c>
      <c r="F35" s="41"/>
      <c r="G35" s="40" t="str">
        <f t="shared" si="1"/>
        <v/>
      </c>
      <c r="H35" s="40" t="str">
        <f t="shared" si="2"/>
        <v/>
      </c>
      <c r="I35" s="42" t="str">
        <f t="shared" si="3"/>
        <v/>
      </c>
    </row>
    <row r="36" spans="1:9" ht="18" customHeight="1" x14ac:dyDescent="0.2">
      <c r="A36" s="3"/>
      <c r="B36" s="37" t="str">
        <f t="shared" si="4"/>
        <v/>
      </c>
      <c r="C36" s="38" t="str">
        <f t="shared" si="5"/>
        <v/>
      </c>
      <c r="D36" s="39" t="str">
        <f t="shared" si="6"/>
        <v/>
      </c>
      <c r="E36" s="40" t="str">
        <f t="shared" si="0"/>
        <v/>
      </c>
      <c r="F36" s="41"/>
      <c r="G36" s="40" t="str">
        <f t="shared" si="1"/>
        <v/>
      </c>
      <c r="H36" s="40" t="str">
        <f t="shared" si="2"/>
        <v/>
      </c>
      <c r="I36" s="42" t="str">
        <f t="shared" si="3"/>
        <v/>
      </c>
    </row>
    <row r="37" spans="1:9" ht="18" customHeight="1" x14ac:dyDescent="0.2">
      <c r="A37" s="3"/>
      <c r="B37" s="37" t="str">
        <f t="shared" si="4"/>
        <v/>
      </c>
      <c r="C37" s="38" t="str">
        <f t="shared" si="5"/>
        <v/>
      </c>
      <c r="D37" s="39" t="str">
        <f t="shared" si="6"/>
        <v/>
      </c>
      <c r="E37" s="40" t="str">
        <f t="shared" si="0"/>
        <v/>
      </c>
      <c r="F37" s="43"/>
      <c r="G37" s="40" t="str">
        <f t="shared" si="1"/>
        <v/>
      </c>
      <c r="H37" s="40" t="str">
        <f t="shared" si="2"/>
        <v/>
      </c>
      <c r="I37" s="42" t="str">
        <f t="shared" si="3"/>
        <v/>
      </c>
    </row>
    <row r="38" spans="1:9" ht="18" customHeight="1" x14ac:dyDescent="0.2">
      <c r="A38" s="3"/>
      <c r="B38" s="37" t="str">
        <f t="shared" si="4"/>
        <v/>
      </c>
      <c r="C38" s="38" t="str">
        <f t="shared" si="5"/>
        <v/>
      </c>
      <c r="D38" s="39" t="str">
        <f t="shared" si="6"/>
        <v/>
      </c>
      <c r="E38" s="40" t="str">
        <f t="shared" si="0"/>
        <v/>
      </c>
      <c r="F38" s="43"/>
      <c r="G38" s="40" t="str">
        <f t="shared" si="1"/>
        <v/>
      </c>
      <c r="H38" s="40" t="str">
        <f t="shared" si="2"/>
        <v/>
      </c>
      <c r="I38" s="42" t="str">
        <f t="shared" si="3"/>
        <v/>
      </c>
    </row>
    <row r="39" spans="1:9" ht="18" customHeight="1" x14ac:dyDescent="0.2">
      <c r="A39" s="3"/>
      <c r="B39" s="37" t="str">
        <f t="shared" si="4"/>
        <v/>
      </c>
      <c r="C39" s="38" t="str">
        <f t="shared" si="5"/>
        <v/>
      </c>
      <c r="D39" s="39" t="str">
        <f t="shared" si="6"/>
        <v/>
      </c>
      <c r="E39" s="40" t="str">
        <f t="shared" si="0"/>
        <v/>
      </c>
      <c r="F39" s="43"/>
      <c r="G39" s="40" t="str">
        <f t="shared" si="1"/>
        <v/>
      </c>
      <c r="H39" s="40" t="str">
        <f t="shared" si="2"/>
        <v/>
      </c>
      <c r="I39" s="42" t="str">
        <f t="shared" si="3"/>
        <v/>
      </c>
    </row>
    <row r="40" spans="1:9" ht="18" customHeight="1" x14ac:dyDescent="0.2">
      <c r="A40" s="3"/>
      <c r="B40" s="37" t="str">
        <f t="shared" si="4"/>
        <v/>
      </c>
      <c r="C40" s="38" t="str">
        <f t="shared" si="5"/>
        <v/>
      </c>
      <c r="D40" s="39" t="str">
        <f t="shared" si="6"/>
        <v/>
      </c>
      <c r="E40" s="40" t="str">
        <f t="shared" si="0"/>
        <v/>
      </c>
      <c r="F40" s="43"/>
      <c r="G40" s="40" t="str">
        <f t="shared" si="1"/>
        <v/>
      </c>
      <c r="H40" s="40" t="str">
        <f t="shared" si="2"/>
        <v/>
      </c>
      <c r="I40" s="42" t="str">
        <f t="shared" si="3"/>
        <v/>
      </c>
    </row>
    <row r="41" spans="1:9" ht="18" customHeight="1" x14ac:dyDescent="0.2">
      <c r="A41" s="3"/>
      <c r="B41" s="37" t="str">
        <f t="shared" si="4"/>
        <v/>
      </c>
      <c r="C41" s="38" t="str">
        <f t="shared" si="5"/>
        <v/>
      </c>
      <c r="D41" s="39" t="str">
        <f t="shared" si="6"/>
        <v/>
      </c>
      <c r="E41" s="40" t="str">
        <f t="shared" si="0"/>
        <v/>
      </c>
      <c r="F41" s="43"/>
      <c r="G41" s="40" t="str">
        <f t="shared" si="1"/>
        <v/>
      </c>
      <c r="H41" s="40" t="str">
        <f t="shared" si="2"/>
        <v/>
      </c>
      <c r="I41" s="42" t="str">
        <f t="shared" si="3"/>
        <v/>
      </c>
    </row>
    <row r="42" spans="1:9" ht="18" customHeight="1" x14ac:dyDescent="0.2">
      <c r="A42" s="3"/>
      <c r="B42" s="37" t="str">
        <f t="shared" si="4"/>
        <v/>
      </c>
      <c r="C42" s="38" t="str">
        <f t="shared" si="5"/>
        <v/>
      </c>
      <c r="D42" s="39" t="str">
        <f t="shared" si="6"/>
        <v/>
      </c>
      <c r="E42" s="40" t="str">
        <f t="shared" si="0"/>
        <v/>
      </c>
      <c r="F42" s="43"/>
      <c r="G42" s="40" t="str">
        <f t="shared" si="1"/>
        <v/>
      </c>
      <c r="H42" s="40" t="str">
        <f t="shared" si="2"/>
        <v/>
      </c>
      <c r="I42" s="42" t="str">
        <f t="shared" si="3"/>
        <v/>
      </c>
    </row>
    <row r="43" spans="1:9" ht="18" customHeight="1" x14ac:dyDescent="0.2">
      <c r="A43" s="3"/>
      <c r="B43" s="37" t="str">
        <f t="shared" si="4"/>
        <v/>
      </c>
      <c r="C43" s="38" t="str">
        <f t="shared" si="5"/>
        <v/>
      </c>
      <c r="D43" s="39" t="str">
        <f t="shared" si="6"/>
        <v/>
      </c>
      <c r="E43" s="40" t="str">
        <f t="shared" si="0"/>
        <v/>
      </c>
      <c r="F43" s="43"/>
      <c r="G43" s="40" t="str">
        <f t="shared" si="1"/>
        <v/>
      </c>
      <c r="H43" s="40" t="str">
        <f t="shared" si="2"/>
        <v/>
      </c>
      <c r="I43" s="42" t="str">
        <f t="shared" si="3"/>
        <v/>
      </c>
    </row>
    <row r="44" spans="1:9" ht="18" customHeight="1" x14ac:dyDescent="0.2">
      <c r="A44" s="3"/>
      <c r="B44" s="37" t="str">
        <f t="shared" si="4"/>
        <v/>
      </c>
      <c r="C44" s="38" t="str">
        <f t="shared" si="5"/>
        <v/>
      </c>
      <c r="D44" s="39" t="str">
        <f t="shared" si="6"/>
        <v/>
      </c>
      <c r="E44" s="40" t="str">
        <f t="shared" si="0"/>
        <v/>
      </c>
      <c r="F44" s="43"/>
      <c r="G44" s="40" t="str">
        <f t="shared" si="1"/>
        <v/>
      </c>
      <c r="H44" s="40" t="str">
        <f t="shared" si="2"/>
        <v/>
      </c>
      <c r="I44" s="42" t="str">
        <f t="shared" si="3"/>
        <v/>
      </c>
    </row>
    <row r="45" spans="1:9" ht="18" customHeight="1" x14ac:dyDescent="0.2">
      <c r="A45" s="3"/>
      <c r="B45" s="37" t="str">
        <f t="shared" si="4"/>
        <v/>
      </c>
      <c r="C45" s="38" t="str">
        <f t="shared" si="5"/>
        <v/>
      </c>
      <c r="D45" s="39" t="str">
        <f t="shared" si="6"/>
        <v/>
      </c>
      <c r="E45" s="40" t="str">
        <f t="shared" si="0"/>
        <v/>
      </c>
      <c r="F45" s="43"/>
      <c r="G45" s="40" t="str">
        <f t="shared" si="1"/>
        <v/>
      </c>
      <c r="H45" s="40" t="str">
        <f t="shared" si="2"/>
        <v/>
      </c>
      <c r="I45" s="42" t="str">
        <f t="shared" si="3"/>
        <v/>
      </c>
    </row>
    <row r="46" spans="1:9" ht="18" customHeight="1" x14ac:dyDescent="0.2">
      <c r="A46" s="3"/>
      <c r="B46" s="37" t="str">
        <f t="shared" si="4"/>
        <v/>
      </c>
      <c r="C46" s="38" t="str">
        <f t="shared" si="5"/>
        <v/>
      </c>
      <c r="D46" s="39" t="str">
        <f t="shared" si="6"/>
        <v/>
      </c>
      <c r="E46" s="40" t="str">
        <f t="shared" si="0"/>
        <v/>
      </c>
      <c r="F46" s="43"/>
      <c r="G46" s="40" t="str">
        <f t="shared" si="1"/>
        <v/>
      </c>
      <c r="H46" s="40" t="str">
        <f t="shared" si="2"/>
        <v/>
      </c>
      <c r="I46" s="42" t="str">
        <f t="shared" si="3"/>
        <v/>
      </c>
    </row>
    <row r="47" spans="1:9" ht="18" customHeight="1" x14ac:dyDescent="0.2">
      <c r="A47" s="3"/>
      <c r="B47" s="37" t="str">
        <f t="shared" si="4"/>
        <v/>
      </c>
      <c r="C47" s="38" t="str">
        <f t="shared" si="5"/>
        <v/>
      </c>
      <c r="D47" s="39" t="str">
        <f t="shared" si="6"/>
        <v/>
      </c>
      <c r="E47" s="40" t="str">
        <f t="shared" si="0"/>
        <v/>
      </c>
      <c r="F47" s="43"/>
      <c r="G47" s="40" t="str">
        <f t="shared" si="1"/>
        <v/>
      </c>
      <c r="H47" s="40" t="str">
        <f t="shared" si="2"/>
        <v/>
      </c>
      <c r="I47" s="42" t="str">
        <f t="shared" si="3"/>
        <v/>
      </c>
    </row>
    <row r="48" spans="1:9" ht="18" customHeight="1" x14ac:dyDescent="0.2">
      <c r="A48" s="3"/>
      <c r="B48" s="37" t="str">
        <f t="shared" si="4"/>
        <v/>
      </c>
      <c r="C48" s="38" t="str">
        <f t="shared" si="5"/>
        <v/>
      </c>
      <c r="D48" s="39" t="str">
        <f t="shared" si="6"/>
        <v/>
      </c>
      <c r="E48" s="40" t="str">
        <f t="shared" si="0"/>
        <v/>
      </c>
      <c r="F48" s="43"/>
      <c r="G48" s="40" t="str">
        <f t="shared" si="1"/>
        <v/>
      </c>
      <c r="H48" s="40" t="str">
        <f t="shared" si="2"/>
        <v/>
      </c>
      <c r="I48" s="42" t="str">
        <f t="shared" si="3"/>
        <v/>
      </c>
    </row>
    <row r="49" spans="1:9" ht="18" customHeight="1" x14ac:dyDescent="0.2">
      <c r="A49" s="3"/>
      <c r="B49" s="37" t="str">
        <f t="shared" si="4"/>
        <v/>
      </c>
      <c r="C49" s="38" t="str">
        <f t="shared" si="5"/>
        <v/>
      </c>
      <c r="D49" s="39" t="str">
        <f t="shared" si="6"/>
        <v/>
      </c>
      <c r="E49" s="40" t="str">
        <f t="shared" si="0"/>
        <v/>
      </c>
      <c r="F49" s="43"/>
      <c r="G49" s="40" t="str">
        <f t="shared" si="1"/>
        <v/>
      </c>
      <c r="H49" s="40" t="str">
        <f t="shared" si="2"/>
        <v/>
      </c>
      <c r="I49" s="42" t="str">
        <f t="shared" si="3"/>
        <v/>
      </c>
    </row>
    <row r="50" spans="1:9" ht="18" customHeight="1" x14ac:dyDescent="0.2">
      <c r="A50" s="3"/>
      <c r="B50" s="37" t="str">
        <f t="shared" si="4"/>
        <v/>
      </c>
      <c r="C50" s="38" t="str">
        <f t="shared" si="5"/>
        <v/>
      </c>
      <c r="D50" s="39" t="str">
        <f t="shared" si="6"/>
        <v/>
      </c>
      <c r="E50" s="40" t="str">
        <f t="shared" si="0"/>
        <v/>
      </c>
      <c r="F50" s="43"/>
      <c r="G50" s="40" t="str">
        <f t="shared" si="1"/>
        <v/>
      </c>
      <c r="H50" s="40" t="str">
        <f t="shared" si="2"/>
        <v/>
      </c>
      <c r="I50" s="42" t="str">
        <f t="shared" si="3"/>
        <v/>
      </c>
    </row>
    <row r="51" spans="1:9" x14ac:dyDescent="0.2">
      <c r="B51" s="37" t="str">
        <f t="shared" si="4"/>
        <v/>
      </c>
      <c r="C51" s="38" t="str">
        <f t="shared" si="5"/>
        <v/>
      </c>
      <c r="D51" s="39" t="str">
        <f t="shared" si="6"/>
        <v/>
      </c>
      <c r="E51" s="40" t="str">
        <f t="shared" si="0"/>
        <v/>
      </c>
      <c r="F51" s="43"/>
      <c r="G51" s="40" t="str">
        <f t="shared" si="1"/>
        <v/>
      </c>
      <c r="H51" s="40" t="str">
        <f t="shared" si="2"/>
        <v/>
      </c>
      <c r="I51" s="42" t="str">
        <f t="shared" si="3"/>
        <v/>
      </c>
    </row>
    <row r="52" spans="1:9" x14ac:dyDescent="0.2"/>
    <row r="53" spans="1:9" x14ac:dyDescent="0.2"/>
    <row r="54" spans="1:9" x14ac:dyDescent="0.2"/>
    <row r="55" spans="1:9" x14ac:dyDescent="0.2"/>
    <row r="56" spans="1:9" x14ac:dyDescent="0.2"/>
    <row r="57" spans="1:9" x14ac:dyDescent="0.2"/>
    <row r="58" spans="1:9" x14ac:dyDescent="0.2"/>
    <row r="59" spans="1:9" x14ac:dyDescent="0.2"/>
    <row r="60" spans="1:9" x14ac:dyDescent="0.2"/>
    <row r="61" spans="1:9" x14ac:dyDescent="0.2"/>
    <row r="62" spans="1:9" x14ac:dyDescent="0.2"/>
    <row r="63" spans="1:9" x14ac:dyDescent="0.2"/>
    <row r="64" spans="1:9" x14ac:dyDescent="0.2"/>
    <row r="65" x14ac:dyDescent="0.2"/>
    <row r="66" x14ac:dyDescent="0.2"/>
    <row r="67" x14ac:dyDescent="0.2"/>
    <row r="68" x14ac:dyDescent="0.2"/>
    <row r="69" x14ac:dyDescent="0.2"/>
    <row r="70" x14ac:dyDescent="0.2"/>
    <row r="71" x14ac:dyDescent="0.2"/>
    <row r="72" x14ac:dyDescent="0.2"/>
    <row r="73" x14ac:dyDescent="0.2"/>
    <row r="74" x14ac:dyDescent="0.2"/>
    <row r="75" x14ac:dyDescent="0.2"/>
    <row r="76" x14ac:dyDescent="0.2"/>
    <row r="77" x14ac:dyDescent="0.2"/>
    <row r="78" x14ac:dyDescent="0.2"/>
    <row r="79" x14ac:dyDescent="0.2"/>
    <row r="80" x14ac:dyDescent="0.2"/>
    <row r="81" x14ac:dyDescent="0.2"/>
    <row r="82" x14ac:dyDescent="0.2"/>
    <row r="83" x14ac:dyDescent="0.2"/>
    <row r="84" x14ac:dyDescent="0.2"/>
    <row r="85" x14ac:dyDescent="0.2"/>
    <row r="86" x14ac:dyDescent="0.2"/>
    <row r="87" x14ac:dyDescent="0.2"/>
    <row r="88" x14ac:dyDescent="0.2"/>
    <row r="89" x14ac:dyDescent="0.2"/>
    <row r="90" x14ac:dyDescent="0.2"/>
    <row r="91" x14ac:dyDescent="0.2"/>
    <row r="92" x14ac:dyDescent="0.2"/>
    <row r="93" x14ac:dyDescent="0.2"/>
    <row r="94" x14ac:dyDescent="0.2"/>
    <row r="95" x14ac:dyDescent="0.2"/>
    <row r="96" x14ac:dyDescent="0.2"/>
    <row r="97" x14ac:dyDescent="0.2"/>
    <row r="98" x14ac:dyDescent="0.2"/>
    <row r="99" x14ac:dyDescent="0.2"/>
    <row r="100" x14ac:dyDescent="0.2"/>
    <row r="101" x14ac:dyDescent="0.2"/>
    <row r="102" x14ac:dyDescent="0.2"/>
    <row r="103" x14ac:dyDescent="0.2"/>
    <row r="104" x14ac:dyDescent="0.2"/>
    <row r="105" x14ac:dyDescent="0.2"/>
    <row r="106" x14ac:dyDescent="0.2"/>
    <row r="107" x14ac:dyDescent="0.2"/>
    <row r="108" x14ac:dyDescent="0.2"/>
    <row r="109" x14ac:dyDescent="0.2"/>
    <row r="110" x14ac:dyDescent="0.2"/>
    <row r="111" x14ac:dyDescent="0.2"/>
    <row r="112" x14ac:dyDescent="0.2"/>
    <row r="113" x14ac:dyDescent="0.2"/>
    <row r="114" x14ac:dyDescent="0.2"/>
    <row r="115" x14ac:dyDescent="0.2"/>
    <row r="116" x14ac:dyDescent="0.2"/>
    <row r="117" x14ac:dyDescent="0.2"/>
    <row r="118" x14ac:dyDescent="0.2"/>
    <row r="119" x14ac:dyDescent="0.2"/>
    <row r="120" x14ac:dyDescent="0.2"/>
    <row r="121" x14ac:dyDescent="0.2"/>
    <row r="122" x14ac:dyDescent="0.2"/>
    <row r="123" x14ac:dyDescent="0.2"/>
    <row r="124" x14ac:dyDescent="0.2"/>
    <row r="125" x14ac:dyDescent="0.2"/>
    <row r="126" x14ac:dyDescent="0.2"/>
    <row r="127" x14ac:dyDescent="0.2"/>
    <row r="128" x14ac:dyDescent="0.2"/>
    <row r="129" x14ac:dyDescent="0.2"/>
    <row r="130" x14ac:dyDescent="0.2"/>
    <row r="131" x14ac:dyDescent="0.2"/>
    <row r="132" x14ac:dyDescent="0.2"/>
    <row r="133" x14ac:dyDescent="0.2"/>
    <row r="134" x14ac:dyDescent="0.2"/>
    <row r="135" x14ac:dyDescent="0.2"/>
    <row r="136" x14ac:dyDescent="0.2"/>
    <row r="137" x14ac:dyDescent="0.2"/>
    <row r="138" x14ac:dyDescent="0.2"/>
    <row r="139" x14ac:dyDescent="0.2"/>
    <row r="140" x14ac:dyDescent="0.2"/>
    <row r="141" x14ac:dyDescent="0.2"/>
    <row r="142" x14ac:dyDescent="0.2"/>
    <row r="143" x14ac:dyDescent="0.2"/>
    <row r="144" x14ac:dyDescent="0.2"/>
    <row r="145" x14ac:dyDescent="0.2"/>
    <row r="146" x14ac:dyDescent="0.2"/>
    <row r="147" x14ac:dyDescent="0.2"/>
    <row r="148" x14ac:dyDescent="0.2"/>
    <row r="149" x14ac:dyDescent="0.2"/>
    <row r="150" x14ac:dyDescent="0.2"/>
    <row r="151" x14ac:dyDescent="0.2"/>
    <row r="152" x14ac:dyDescent="0.2"/>
    <row r="153" x14ac:dyDescent="0.2"/>
    <row r="154" x14ac:dyDescent="0.2"/>
    <row r="155" x14ac:dyDescent="0.2"/>
    <row r="156" x14ac:dyDescent="0.2"/>
    <row r="157" x14ac:dyDescent="0.2"/>
    <row r="158" x14ac:dyDescent="0.2"/>
    <row r="159" x14ac:dyDescent="0.2"/>
    <row r="160" x14ac:dyDescent="0.2"/>
    <row r="161" x14ac:dyDescent="0.2"/>
    <row r="162" x14ac:dyDescent="0.2"/>
    <row r="163" x14ac:dyDescent="0.2"/>
    <row r="164" x14ac:dyDescent="0.2"/>
    <row r="165" x14ac:dyDescent="0.2"/>
    <row r="166" x14ac:dyDescent="0.2"/>
    <row r="167" x14ac:dyDescent="0.2"/>
    <row r="168" x14ac:dyDescent="0.2"/>
    <row r="169" x14ac:dyDescent="0.2"/>
    <row r="170" x14ac:dyDescent="0.2"/>
    <row r="171" x14ac:dyDescent="0.2"/>
    <row r="172" x14ac:dyDescent="0.2"/>
    <row r="173" x14ac:dyDescent="0.2"/>
    <row r="174" x14ac:dyDescent="0.2"/>
    <row r="175" x14ac:dyDescent="0.2"/>
    <row r="176" x14ac:dyDescent="0.2"/>
    <row r="177" x14ac:dyDescent="0.2"/>
    <row r="178" x14ac:dyDescent="0.2"/>
    <row r="179" x14ac:dyDescent="0.2"/>
    <row r="180" x14ac:dyDescent="0.2"/>
    <row r="181" x14ac:dyDescent="0.2"/>
    <row r="182" x14ac:dyDescent="0.2"/>
    <row r="183" x14ac:dyDescent="0.2"/>
    <row r="184" x14ac:dyDescent="0.2"/>
    <row r="185" x14ac:dyDescent="0.2"/>
    <row r="186" x14ac:dyDescent="0.2"/>
    <row r="187" x14ac:dyDescent="0.2"/>
    <row r="188" x14ac:dyDescent="0.2"/>
    <row r="189" x14ac:dyDescent="0.2"/>
    <row r="190" x14ac:dyDescent="0.2"/>
    <row r="191" x14ac:dyDescent="0.2"/>
    <row r="192" x14ac:dyDescent="0.2"/>
    <row r="193" x14ac:dyDescent="0.2"/>
    <row r="194" x14ac:dyDescent="0.2"/>
    <row r="195" x14ac:dyDescent="0.2"/>
    <row r="196" x14ac:dyDescent="0.2"/>
    <row r="197" x14ac:dyDescent="0.2"/>
    <row r="198" x14ac:dyDescent="0.2"/>
    <row r="199" x14ac:dyDescent="0.2"/>
    <row r="200" x14ac:dyDescent="0.2"/>
    <row r="201" x14ac:dyDescent="0.2"/>
    <row r="202" x14ac:dyDescent="0.2"/>
    <row r="203" x14ac:dyDescent="0.2"/>
    <row r="204" x14ac:dyDescent="0.2"/>
    <row r="205" x14ac:dyDescent="0.2"/>
    <row r="206" x14ac:dyDescent="0.2"/>
    <row r="207" x14ac:dyDescent="0.2"/>
    <row r="208" x14ac:dyDescent="0.2"/>
    <row r="209" x14ac:dyDescent="0.2"/>
    <row r="210" x14ac:dyDescent="0.2"/>
    <row r="211" x14ac:dyDescent="0.2"/>
    <row r="212" x14ac:dyDescent="0.2"/>
    <row r="213" x14ac:dyDescent="0.2"/>
    <row r="214" x14ac:dyDescent="0.2"/>
    <row r="215" x14ac:dyDescent="0.2"/>
    <row r="216" x14ac:dyDescent="0.2"/>
    <row r="217" x14ac:dyDescent="0.2"/>
    <row r="218" x14ac:dyDescent="0.2"/>
    <row r="219" x14ac:dyDescent="0.2"/>
    <row r="220" x14ac:dyDescent="0.2"/>
    <row r="221" x14ac:dyDescent="0.2"/>
    <row r="222" x14ac:dyDescent="0.2"/>
    <row r="223" x14ac:dyDescent="0.2"/>
    <row r="224" x14ac:dyDescent="0.2"/>
    <row r="225" x14ac:dyDescent="0.2"/>
    <row r="226" x14ac:dyDescent="0.2"/>
    <row r="227" x14ac:dyDescent="0.2"/>
    <row r="228" x14ac:dyDescent="0.2"/>
    <row r="229" x14ac:dyDescent="0.2"/>
    <row r="230" x14ac:dyDescent="0.2"/>
    <row r="231" x14ac:dyDescent="0.2"/>
    <row r="232" x14ac:dyDescent="0.2"/>
    <row r="233" x14ac:dyDescent="0.2"/>
    <row r="234" x14ac:dyDescent="0.2"/>
    <row r="235" x14ac:dyDescent="0.2"/>
    <row r="236" x14ac:dyDescent="0.2"/>
    <row r="237" x14ac:dyDescent="0.2"/>
    <row r="238" x14ac:dyDescent="0.2"/>
    <row r="239" x14ac:dyDescent="0.2"/>
    <row r="240" x14ac:dyDescent="0.2"/>
    <row r="241" x14ac:dyDescent="0.2"/>
    <row r="242" x14ac:dyDescent="0.2"/>
    <row r="243" x14ac:dyDescent="0.2"/>
    <row r="244" x14ac:dyDescent="0.2"/>
    <row r="245" x14ac:dyDescent="0.2"/>
    <row r="246" x14ac:dyDescent="0.2"/>
    <row r="247" x14ac:dyDescent="0.2"/>
    <row r="248" x14ac:dyDescent="0.2"/>
    <row r="249" x14ac:dyDescent="0.2"/>
    <row r="250" x14ac:dyDescent="0.2"/>
    <row r="251" x14ac:dyDescent="0.2"/>
    <row r="252" x14ac:dyDescent="0.2"/>
    <row r="253" x14ac:dyDescent="0.2"/>
    <row r="254" x14ac:dyDescent="0.2"/>
    <row r="255" x14ac:dyDescent="0.2"/>
    <row r="256" x14ac:dyDescent="0.2"/>
    <row r="257" x14ac:dyDescent="0.2"/>
    <row r="258" x14ac:dyDescent="0.2"/>
    <row r="259" x14ac:dyDescent="0.2"/>
    <row r="260" x14ac:dyDescent="0.2"/>
    <row r="261" x14ac:dyDescent="0.2"/>
    <row r="262" x14ac:dyDescent="0.2"/>
    <row r="263" x14ac:dyDescent="0.2"/>
    <row r="264" x14ac:dyDescent="0.2"/>
    <row r="265" x14ac:dyDescent="0.2"/>
    <row r="266" x14ac:dyDescent="0.2"/>
    <row r="267" x14ac:dyDescent="0.2"/>
    <row r="268" x14ac:dyDescent="0.2"/>
    <row r="269" x14ac:dyDescent="0.2"/>
    <row r="270" x14ac:dyDescent="0.2"/>
    <row r="271" x14ac:dyDescent="0.2"/>
    <row r="272" x14ac:dyDescent="0.2"/>
    <row r="273" x14ac:dyDescent="0.2"/>
    <row r="274" x14ac:dyDescent="0.2"/>
    <row r="275" x14ac:dyDescent="0.2"/>
    <row r="276" x14ac:dyDescent="0.2"/>
    <row r="277" x14ac:dyDescent="0.2"/>
    <row r="278" x14ac:dyDescent="0.2"/>
    <row r="279" x14ac:dyDescent="0.2"/>
    <row r="280" x14ac:dyDescent="0.2"/>
    <row r="281" x14ac:dyDescent="0.2"/>
    <row r="282" x14ac:dyDescent="0.2"/>
    <row r="283" x14ac:dyDescent="0.2"/>
    <row r="284" x14ac:dyDescent="0.2"/>
    <row r="285" x14ac:dyDescent="0.2"/>
    <row r="286" x14ac:dyDescent="0.2"/>
    <row r="287" x14ac:dyDescent="0.2"/>
    <row r="288" x14ac:dyDescent="0.2"/>
    <row r="289" x14ac:dyDescent="0.2"/>
    <row r="290" x14ac:dyDescent="0.2"/>
    <row r="291" x14ac:dyDescent="0.2"/>
    <row r="292" x14ac:dyDescent="0.2"/>
    <row r="293" x14ac:dyDescent="0.2"/>
    <row r="294" x14ac:dyDescent="0.2"/>
    <row r="295" x14ac:dyDescent="0.2"/>
    <row r="296" x14ac:dyDescent="0.2"/>
    <row r="297" x14ac:dyDescent="0.2"/>
    <row r="298" x14ac:dyDescent="0.2"/>
    <row r="299" x14ac:dyDescent="0.2"/>
    <row r="300" x14ac:dyDescent="0.2"/>
    <row r="301" x14ac:dyDescent="0.2"/>
    <row r="302" x14ac:dyDescent="0.2"/>
    <row r="303" x14ac:dyDescent="0.2"/>
    <row r="304" x14ac:dyDescent="0.2"/>
    <row r="305" x14ac:dyDescent="0.2"/>
    <row r="306" x14ac:dyDescent="0.2"/>
    <row r="307" x14ac:dyDescent="0.2"/>
    <row r="308" x14ac:dyDescent="0.2"/>
    <row r="309" x14ac:dyDescent="0.2"/>
    <row r="310" x14ac:dyDescent="0.2"/>
    <row r="311" x14ac:dyDescent="0.2"/>
    <row r="312" x14ac:dyDescent="0.2"/>
    <row r="313" x14ac:dyDescent="0.2"/>
    <row r="314" x14ac:dyDescent="0.2"/>
    <row r="315" x14ac:dyDescent="0.2"/>
    <row r="316" x14ac:dyDescent="0.2"/>
    <row r="317" x14ac:dyDescent="0.2"/>
    <row r="318" x14ac:dyDescent="0.2"/>
    <row r="319" x14ac:dyDescent="0.2"/>
    <row r="320" x14ac:dyDescent="0.2"/>
    <row r="321" x14ac:dyDescent="0.2"/>
    <row r="322" x14ac:dyDescent="0.2"/>
    <row r="323" x14ac:dyDescent="0.2"/>
    <row r="324" x14ac:dyDescent="0.2"/>
    <row r="325" x14ac:dyDescent="0.2"/>
    <row r="326" x14ac:dyDescent="0.2"/>
    <row r="327" x14ac:dyDescent="0.2"/>
    <row r="328" x14ac:dyDescent="0.2"/>
    <row r="329" x14ac:dyDescent="0.2"/>
    <row r="330" x14ac:dyDescent="0.2"/>
    <row r="331" x14ac:dyDescent="0.2"/>
    <row r="332" x14ac:dyDescent="0.2"/>
    <row r="333" x14ac:dyDescent="0.2"/>
    <row r="334" x14ac:dyDescent="0.2"/>
    <row r="335" x14ac:dyDescent="0.2"/>
    <row r="336" x14ac:dyDescent="0.2"/>
    <row r="337" x14ac:dyDescent="0.2"/>
    <row r="338" x14ac:dyDescent="0.2"/>
    <row r="339" x14ac:dyDescent="0.2"/>
    <row r="340" x14ac:dyDescent="0.2"/>
    <row r="341" x14ac:dyDescent="0.2"/>
    <row r="342" x14ac:dyDescent="0.2"/>
    <row r="343" x14ac:dyDescent="0.2"/>
    <row r="344" x14ac:dyDescent="0.2"/>
    <row r="345" x14ac:dyDescent="0.2"/>
    <row r="346" x14ac:dyDescent="0.2"/>
    <row r="347" x14ac:dyDescent="0.2"/>
    <row r="348" x14ac:dyDescent="0.2"/>
    <row r="349" x14ac:dyDescent="0.2"/>
    <row r="350" x14ac:dyDescent="0.2"/>
    <row r="351" x14ac:dyDescent="0.2"/>
    <row r="352" x14ac:dyDescent="0.2"/>
    <row r="353" x14ac:dyDescent="0.2"/>
    <row r="354" x14ac:dyDescent="0.2"/>
    <row r="355" x14ac:dyDescent="0.2"/>
    <row r="356" x14ac:dyDescent="0.2"/>
    <row r="357" x14ac:dyDescent="0.2"/>
    <row r="358" x14ac:dyDescent="0.2"/>
    <row r="359" x14ac:dyDescent="0.2"/>
    <row r="360" x14ac:dyDescent="0.2"/>
    <row r="361" x14ac:dyDescent="0.2"/>
    <row r="362" x14ac:dyDescent="0.2"/>
    <row r="363" x14ac:dyDescent="0.2"/>
    <row r="364" x14ac:dyDescent="0.2"/>
    <row r="365" x14ac:dyDescent="0.2"/>
    <row r="366" x14ac:dyDescent="0.2"/>
    <row r="367" x14ac:dyDescent="0.2"/>
    <row r="368" x14ac:dyDescent="0.2"/>
    <row r="369" x14ac:dyDescent="0.2"/>
    <row r="370" x14ac:dyDescent="0.2"/>
    <row r="371" x14ac:dyDescent="0.2"/>
    <row r="372" x14ac:dyDescent="0.2"/>
    <row r="373" x14ac:dyDescent="0.2"/>
    <row r="374" x14ac:dyDescent="0.2"/>
    <row r="375" x14ac:dyDescent="0.2"/>
    <row r="376" x14ac:dyDescent="0.2"/>
    <row r="377" x14ac:dyDescent="0.2"/>
    <row r="378" x14ac:dyDescent="0.2"/>
    <row r="379" x14ac:dyDescent="0.2"/>
    <row r="380" x14ac:dyDescent="0.2"/>
    <row r="381" x14ac:dyDescent="0.2"/>
    <row r="382" x14ac:dyDescent="0.2"/>
    <row r="383" x14ac:dyDescent="0.2"/>
    <row r="384" x14ac:dyDescent="0.2"/>
    <row r="385" x14ac:dyDescent="0.2"/>
    <row r="386" x14ac:dyDescent="0.2"/>
    <row r="387" x14ac:dyDescent="0.2"/>
    <row r="388" x14ac:dyDescent="0.2"/>
    <row r="389" x14ac:dyDescent="0.2"/>
    <row r="390" x14ac:dyDescent="0.2"/>
    <row r="391" x14ac:dyDescent="0.2"/>
    <row r="392" x14ac:dyDescent="0.2"/>
    <row r="393" x14ac:dyDescent="0.2"/>
    <row r="394" x14ac:dyDescent="0.2"/>
    <row r="395" x14ac:dyDescent="0.2"/>
    <row r="396" x14ac:dyDescent="0.2"/>
    <row r="397" x14ac:dyDescent="0.2"/>
    <row r="398" x14ac:dyDescent="0.2"/>
    <row r="399" x14ac:dyDescent="0.2"/>
    <row r="400" x14ac:dyDescent="0.2"/>
    <row r="401" x14ac:dyDescent="0.2"/>
    <row r="402" x14ac:dyDescent="0.2"/>
    <row r="403" x14ac:dyDescent="0.2"/>
    <row r="404" x14ac:dyDescent="0.2"/>
    <row r="405" x14ac:dyDescent="0.2"/>
    <row r="406" x14ac:dyDescent="0.2"/>
    <row r="407" x14ac:dyDescent="0.2"/>
    <row r="408" x14ac:dyDescent="0.2"/>
    <row r="409" x14ac:dyDescent="0.2"/>
    <row r="410" x14ac:dyDescent="0.2"/>
    <row r="411" x14ac:dyDescent="0.2"/>
    <row r="412" x14ac:dyDescent="0.2"/>
    <row r="413" x14ac:dyDescent="0.2"/>
    <row r="414" x14ac:dyDescent="0.2"/>
    <row r="415" x14ac:dyDescent="0.2"/>
    <row r="416" x14ac:dyDescent="0.2"/>
    <row r="417" x14ac:dyDescent="0.2"/>
    <row r="418" x14ac:dyDescent="0.2"/>
    <row r="419" x14ac:dyDescent="0.2"/>
    <row r="420" x14ac:dyDescent="0.2"/>
    <row r="421" x14ac:dyDescent="0.2"/>
    <row r="422" x14ac:dyDescent="0.2"/>
    <row r="423" x14ac:dyDescent="0.2"/>
    <row r="424" x14ac:dyDescent="0.2"/>
    <row r="425" x14ac:dyDescent="0.2"/>
    <row r="426" x14ac:dyDescent="0.2"/>
    <row r="427" x14ac:dyDescent="0.2"/>
    <row r="428" x14ac:dyDescent="0.2"/>
    <row r="429" x14ac:dyDescent="0.2"/>
    <row r="430" x14ac:dyDescent="0.2"/>
    <row r="431" x14ac:dyDescent="0.2"/>
    <row r="432" x14ac:dyDescent="0.2"/>
    <row r="433" x14ac:dyDescent="0.2"/>
    <row r="434" x14ac:dyDescent="0.2"/>
    <row r="435" x14ac:dyDescent="0.2"/>
    <row r="436" x14ac:dyDescent="0.2"/>
    <row r="437" x14ac:dyDescent="0.2"/>
    <row r="438" x14ac:dyDescent="0.2"/>
    <row r="439" x14ac:dyDescent="0.2"/>
    <row r="440" x14ac:dyDescent="0.2"/>
    <row r="441" x14ac:dyDescent="0.2"/>
    <row r="442" x14ac:dyDescent="0.2"/>
    <row r="443" x14ac:dyDescent="0.2"/>
    <row r="444" x14ac:dyDescent="0.2"/>
    <row r="445" x14ac:dyDescent="0.2"/>
    <row r="446" x14ac:dyDescent="0.2"/>
    <row r="447" x14ac:dyDescent="0.2"/>
    <row r="448" x14ac:dyDescent="0.2"/>
    <row r="449" x14ac:dyDescent="0.2"/>
    <row r="450" x14ac:dyDescent="0.2"/>
    <row r="451" x14ac:dyDescent="0.2"/>
    <row r="452" x14ac:dyDescent="0.2"/>
    <row r="453" x14ac:dyDescent="0.2"/>
    <row r="454" x14ac:dyDescent="0.2"/>
    <row r="455" x14ac:dyDescent="0.2"/>
    <row r="456" x14ac:dyDescent="0.2"/>
    <row r="457" x14ac:dyDescent="0.2"/>
    <row r="458" x14ac:dyDescent="0.2"/>
    <row r="459" x14ac:dyDescent="0.2"/>
    <row r="460" x14ac:dyDescent="0.2"/>
    <row r="461" x14ac:dyDescent="0.2"/>
    <row r="462" x14ac:dyDescent="0.2"/>
    <row r="463" x14ac:dyDescent="0.2"/>
    <row r="464" x14ac:dyDescent="0.2"/>
    <row r="465" x14ac:dyDescent="0.2"/>
    <row r="466" x14ac:dyDescent="0.2"/>
    <row r="467" x14ac:dyDescent="0.2"/>
    <row r="468" x14ac:dyDescent="0.2"/>
    <row r="469" x14ac:dyDescent="0.2"/>
    <row r="470" x14ac:dyDescent="0.2"/>
    <row r="471" x14ac:dyDescent="0.2"/>
    <row r="472" x14ac:dyDescent="0.2"/>
    <row r="473" x14ac:dyDescent="0.2"/>
    <row r="474" x14ac:dyDescent="0.2"/>
    <row r="475" x14ac:dyDescent="0.2"/>
    <row r="476" x14ac:dyDescent="0.2"/>
    <row r="477" x14ac:dyDescent="0.2"/>
    <row r="478" x14ac:dyDescent="0.2"/>
    <row r="479" x14ac:dyDescent="0.2"/>
    <row r="480" x14ac:dyDescent="0.2"/>
    <row r="481" x14ac:dyDescent="0.2"/>
    <row r="482" x14ac:dyDescent="0.2"/>
    <row r="483" x14ac:dyDescent="0.2"/>
    <row r="484" x14ac:dyDescent="0.2"/>
    <row r="485" x14ac:dyDescent="0.2"/>
    <row r="486" x14ac:dyDescent="0.2"/>
    <row r="487" x14ac:dyDescent="0.2"/>
    <row r="488" x14ac:dyDescent="0.2"/>
    <row r="489" x14ac:dyDescent="0.2"/>
    <row r="490" x14ac:dyDescent="0.2"/>
    <row r="491" x14ac:dyDescent="0.2"/>
    <row r="492" x14ac:dyDescent="0.2"/>
    <row r="493" x14ac:dyDescent="0.2"/>
    <row r="494" x14ac:dyDescent="0.2"/>
    <row r="495" x14ac:dyDescent="0.2"/>
    <row r="496" x14ac:dyDescent="0.2"/>
    <row r="497" x14ac:dyDescent="0.2"/>
    <row r="498" x14ac:dyDescent="0.2"/>
    <row r="499" x14ac:dyDescent="0.2"/>
    <row r="500" x14ac:dyDescent="0.2"/>
    <row r="501" x14ac:dyDescent="0.2"/>
    <row r="502" x14ac:dyDescent="0.2"/>
    <row r="503" x14ac:dyDescent="0.2"/>
    <row r="504" x14ac:dyDescent="0.2"/>
    <row r="505" x14ac:dyDescent="0.2"/>
    <row r="506" x14ac:dyDescent="0.2"/>
    <row r="507" x14ac:dyDescent="0.2"/>
    <row r="508" x14ac:dyDescent="0.2"/>
    <row r="509" x14ac:dyDescent="0.2"/>
    <row r="510" x14ac:dyDescent="0.2"/>
    <row r="511" x14ac:dyDescent="0.2"/>
    <row r="512" x14ac:dyDescent="0.2"/>
    <row r="513" x14ac:dyDescent="0.2"/>
    <row r="514" x14ac:dyDescent="0.2"/>
    <row r="515" x14ac:dyDescent="0.2"/>
    <row r="516" x14ac:dyDescent="0.2"/>
    <row r="517" x14ac:dyDescent="0.2"/>
    <row r="518" x14ac:dyDescent="0.2"/>
    <row r="519" x14ac:dyDescent="0.2"/>
    <row r="520" x14ac:dyDescent="0.2"/>
    <row r="521" x14ac:dyDescent="0.2"/>
    <row r="522" x14ac:dyDescent="0.2"/>
    <row r="523" x14ac:dyDescent="0.2"/>
    <row r="524" x14ac:dyDescent="0.2"/>
    <row r="525" x14ac:dyDescent="0.2"/>
    <row r="526" x14ac:dyDescent="0.2"/>
    <row r="527" x14ac:dyDescent="0.2"/>
    <row r="528" x14ac:dyDescent="0.2"/>
    <row r="529" x14ac:dyDescent="0.2"/>
    <row r="530" x14ac:dyDescent="0.2"/>
    <row r="531" x14ac:dyDescent="0.2"/>
    <row r="532" x14ac:dyDescent="0.2"/>
    <row r="533" x14ac:dyDescent="0.2"/>
    <row r="534" x14ac:dyDescent="0.2"/>
    <row r="535" x14ac:dyDescent="0.2"/>
    <row r="536" x14ac:dyDescent="0.2"/>
    <row r="537" x14ac:dyDescent="0.2"/>
    <row r="538" x14ac:dyDescent="0.2"/>
    <row r="539" x14ac:dyDescent="0.2"/>
    <row r="540" x14ac:dyDescent="0.2"/>
    <row r="541" x14ac:dyDescent="0.2"/>
    <row r="542" x14ac:dyDescent="0.2"/>
    <row r="543" x14ac:dyDescent="0.2"/>
    <row r="544" x14ac:dyDescent="0.2"/>
    <row r="545" x14ac:dyDescent="0.2"/>
    <row r="546" x14ac:dyDescent="0.2"/>
    <row r="547" x14ac:dyDescent="0.2"/>
    <row r="548" x14ac:dyDescent="0.2"/>
    <row r="549" x14ac:dyDescent="0.2"/>
    <row r="550" x14ac:dyDescent="0.2"/>
    <row r="551" x14ac:dyDescent="0.2"/>
    <row r="552" x14ac:dyDescent="0.2"/>
    <row r="553" x14ac:dyDescent="0.2"/>
    <row r="554" x14ac:dyDescent="0.2"/>
    <row r="555" x14ac:dyDescent="0.2"/>
    <row r="556" x14ac:dyDescent="0.2"/>
    <row r="557" x14ac:dyDescent="0.2"/>
    <row r="558" x14ac:dyDescent="0.2"/>
    <row r="559" x14ac:dyDescent="0.2"/>
    <row r="560" x14ac:dyDescent="0.2"/>
    <row r="561" x14ac:dyDescent="0.2"/>
    <row r="562" x14ac:dyDescent="0.2"/>
    <row r="563" x14ac:dyDescent="0.2"/>
    <row r="564" x14ac:dyDescent="0.2"/>
    <row r="565" x14ac:dyDescent="0.2"/>
    <row r="566" x14ac:dyDescent="0.2"/>
    <row r="567" x14ac:dyDescent="0.2"/>
    <row r="568" x14ac:dyDescent="0.2"/>
    <row r="569" x14ac:dyDescent="0.2"/>
    <row r="570" x14ac:dyDescent="0.2"/>
    <row r="571" x14ac:dyDescent="0.2"/>
    <row r="572" x14ac:dyDescent="0.2"/>
    <row r="573" x14ac:dyDescent="0.2"/>
    <row r="574" x14ac:dyDescent="0.2"/>
    <row r="575" x14ac:dyDescent="0.2"/>
    <row r="576" x14ac:dyDescent="0.2"/>
    <row r="577" x14ac:dyDescent="0.2"/>
    <row r="578" x14ac:dyDescent="0.2"/>
    <row r="579" x14ac:dyDescent="0.2"/>
    <row r="580" x14ac:dyDescent="0.2"/>
    <row r="581" x14ac:dyDescent="0.2"/>
    <row r="582" x14ac:dyDescent="0.2"/>
    <row r="583" x14ac:dyDescent="0.2"/>
    <row r="584" x14ac:dyDescent="0.2"/>
    <row r="585" x14ac:dyDescent="0.2"/>
    <row r="586" x14ac:dyDescent="0.2"/>
    <row r="587" x14ac:dyDescent="0.2"/>
    <row r="588" x14ac:dyDescent="0.2"/>
    <row r="589" x14ac:dyDescent="0.2"/>
    <row r="590" x14ac:dyDescent="0.2"/>
    <row r="591" x14ac:dyDescent="0.2"/>
    <row r="592" x14ac:dyDescent="0.2"/>
    <row r="593" x14ac:dyDescent="0.2"/>
    <row r="594" x14ac:dyDescent="0.2"/>
    <row r="595" x14ac:dyDescent="0.2"/>
    <row r="596" x14ac:dyDescent="0.2"/>
    <row r="597" x14ac:dyDescent="0.2"/>
    <row r="598" x14ac:dyDescent="0.2"/>
    <row r="599" x14ac:dyDescent="0.2"/>
    <row r="600" x14ac:dyDescent="0.2"/>
    <row r="601" x14ac:dyDescent="0.2"/>
    <row r="602" x14ac:dyDescent="0.2"/>
    <row r="603" x14ac:dyDescent="0.2"/>
    <row r="604" x14ac:dyDescent="0.2"/>
    <row r="605" x14ac:dyDescent="0.2"/>
    <row r="606" x14ac:dyDescent="0.2"/>
    <row r="607" x14ac:dyDescent="0.2"/>
    <row r="608" x14ac:dyDescent="0.2"/>
    <row r="609" x14ac:dyDescent="0.2"/>
    <row r="610" x14ac:dyDescent="0.2"/>
    <row r="611" x14ac:dyDescent="0.2"/>
    <row r="612" x14ac:dyDescent="0.2"/>
    <row r="613" x14ac:dyDescent="0.2"/>
    <row r="614" x14ac:dyDescent="0.2"/>
    <row r="615" x14ac:dyDescent="0.2"/>
    <row r="616" x14ac:dyDescent="0.2"/>
    <row r="617" x14ac:dyDescent="0.2"/>
    <row r="618" x14ac:dyDescent="0.2"/>
    <row r="619" x14ac:dyDescent="0.2"/>
    <row r="620" x14ac:dyDescent="0.2"/>
    <row r="621" x14ac:dyDescent="0.2"/>
    <row r="622" x14ac:dyDescent="0.2"/>
  </sheetData>
  <mergeCells count="46">
    <mergeCell ref="H23:H24"/>
    <mergeCell ref="B19:C19"/>
    <mergeCell ref="B20:C20"/>
    <mergeCell ref="B21:C21"/>
    <mergeCell ref="B22:I22"/>
    <mergeCell ref="B23:B24"/>
    <mergeCell ref="C23:C24"/>
    <mergeCell ref="D23:D24"/>
    <mergeCell ref="E23:E24"/>
    <mergeCell ref="F23:F24"/>
    <mergeCell ref="G23:G24"/>
    <mergeCell ref="B18:C18"/>
    <mergeCell ref="G18:H18"/>
    <mergeCell ref="B11:C11"/>
    <mergeCell ref="D11:E11"/>
    <mergeCell ref="G11:H11"/>
    <mergeCell ref="B12:C12"/>
    <mergeCell ref="D12:E12"/>
    <mergeCell ref="G12:H12"/>
    <mergeCell ref="G13:H13"/>
    <mergeCell ref="G14:H14"/>
    <mergeCell ref="G15:H15"/>
    <mergeCell ref="G16:H16"/>
    <mergeCell ref="G17:H17"/>
    <mergeCell ref="B9:C9"/>
    <mergeCell ref="D9:E9"/>
    <mergeCell ref="G9:H9"/>
    <mergeCell ref="B10:C10"/>
    <mergeCell ref="D10:E10"/>
    <mergeCell ref="G10:H10"/>
    <mergeCell ref="B7:C7"/>
    <mergeCell ref="D7:E7"/>
    <mergeCell ref="G7:H7"/>
    <mergeCell ref="B8:C8"/>
    <mergeCell ref="D8:E8"/>
    <mergeCell ref="G8:H8"/>
    <mergeCell ref="B3:C3"/>
    <mergeCell ref="D3:E3"/>
    <mergeCell ref="G3:H3"/>
    <mergeCell ref="B4:C6"/>
    <mergeCell ref="D4:E4"/>
    <mergeCell ref="G4:I4"/>
    <mergeCell ref="D5:E5"/>
    <mergeCell ref="G5:H5"/>
    <mergeCell ref="D6:E6"/>
    <mergeCell ref="G6:H6"/>
  </mergeCells>
  <phoneticPr fontId="36" type="noConversion"/>
  <dataValidations count="2">
    <dataValidation type="list" allowBlank="1" showErrorMessage="1" sqref="I18" xr:uid="{00000000-0002-0000-0100-000000000000}">
      <formula1>"Attivo,Inattivo"</formula1>
    </dataValidation>
    <dataValidation type="list" allowBlank="1" showErrorMessage="1" sqref="I11" xr:uid="{00000000-0002-0000-0100-000001000000}">
      <formula1>"Annuale,Due volte all'anno,Trimestrale,Bimensile,Mensile,Semestrale,Bisettimanale,Settimanale"</formula1>
    </dataValidation>
  </dataValidations>
  <pageMargins left="0.25" right="0.25" top="0.25" bottom="0.25" header="0" footer="0"/>
  <pageSetup scale="96" fitToHeight="0" orientation="portrait" horizontalDpi="0" verticalDpi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theme="1"/>
  </sheetPr>
  <dimension ref="B1:B2"/>
  <sheetViews>
    <sheetView showGridLines="0" workbookViewId="0">
      <selection activeCell="B8" sqref="B8"/>
    </sheetView>
  </sheetViews>
  <sheetFormatPr baseColWidth="10" defaultColWidth="10.83203125" defaultRowHeight="15" x14ac:dyDescent="0.2"/>
  <cols>
    <col min="1" max="1" width="3.5" style="52" customWidth="1"/>
    <col min="2" max="2" width="88.5" style="52" customWidth="1"/>
    <col min="3" max="16384" width="10.83203125" style="52"/>
  </cols>
  <sheetData>
    <row r="1" spans="2:2" ht="20" customHeight="1" x14ac:dyDescent="0.2"/>
    <row r="2" spans="2:2" ht="105" customHeight="1" x14ac:dyDescent="0.2">
      <c r="B2" s="53" t="s">
        <v>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2</vt:i4>
      </vt:variant>
    </vt:vector>
  </HeadingPairs>
  <TitlesOfParts>
    <vt:vector size="5" baseType="lpstr">
      <vt:lpstr>Piano di ammortamento prestito</vt:lpstr>
      <vt:lpstr>VUOTO - Piano di ammortamento p</vt:lpstr>
      <vt:lpstr>- Dichiarazione di non responsa</vt:lpstr>
      <vt:lpstr>'Piano di ammortamento prestito'!Print_Area</vt:lpstr>
      <vt:lpstr>'VUOTO - Piano di ammortamento p'!Print_Area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ragaz</dc:creator>
  <cp:lastModifiedBy>Allison Okonczak</cp:lastModifiedBy>
  <dcterms:created xsi:type="dcterms:W3CDTF">2017-01-30T13:22:22Z</dcterms:created>
  <dcterms:modified xsi:type="dcterms:W3CDTF">2024-05-23T18:09:45Z</dcterms:modified>
</cp:coreProperties>
</file>