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kpi-dashboard-templates-FILES-IT/"/>
    </mc:Choice>
  </mc:AlternateContent>
  <xr:revisionPtr revIDLastSave="0" documentId="13_ncr:1_{8BF2B813-C956-DB49-80A0-362AC16B09D4}" xr6:coauthVersionLast="47" xr6:coauthVersionMax="47" xr10:uidLastSave="{00000000-0000-0000-0000-000000000000}"/>
  <bookViews>
    <workbookView xWindow="-20" yWindow="500" windowWidth="28800" windowHeight="15840" tabRatio="500" xr2:uid="{00000000-000D-0000-FFFF-FFFF00000000}"/>
  </bookViews>
  <sheets>
    <sheet name="Dashboard KPI" sheetId="1" r:id="rId1"/>
    <sheet name="Dati KPI - NON ELIMINARE" sheetId="2" r:id="rId2"/>
    <sheet name="- Dichiarazione di non responsa" sheetId="3" r:id="rId3"/>
  </sheets>
  <definedNames>
    <definedName name="_xlnm.Print_Area" localSheetId="0">'Dashboard KPI'!$B$1:$Z$104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M10" i="2"/>
  <c r="H5" i="2"/>
  <c r="M5" i="2"/>
  <c r="H4" i="2"/>
  <c r="M4" i="2"/>
  <c r="H6" i="2"/>
  <c r="M6" i="2"/>
  <c r="H7" i="2"/>
  <c r="M7" i="2"/>
  <c r="H8" i="2"/>
  <c r="M8" i="2"/>
  <c r="H9" i="2"/>
  <c r="M9" i="2"/>
  <c r="H11" i="2"/>
  <c r="M11" i="2"/>
  <c r="H12" i="2"/>
  <c r="M12" i="2"/>
  <c r="H13" i="2"/>
  <c r="M13" i="2"/>
  <c r="M14" i="2"/>
  <c r="G14" i="2"/>
  <c r="L4" i="2"/>
  <c r="L5" i="2"/>
  <c r="L6" i="2"/>
  <c r="L7" i="2"/>
  <c r="L8" i="2"/>
  <c r="L9" i="2"/>
  <c r="L10" i="2"/>
  <c r="L11" i="2"/>
  <c r="L12" i="2"/>
  <c r="L13" i="2"/>
  <c r="L14" i="2"/>
  <c r="H14" i="2"/>
  <c r="E14" i="2"/>
  <c r="F4" i="2"/>
  <c r="F5" i="2"/>
  <c r="F6" i="2"/>
  <c r="F7" i="2"/>
  <c r="F8" i="2"/>
  <c r="F9" i="2"/>
  <c r="F10" i="2"/>
  <c r="F11" i="2"/>
  <c r="F12" i="2"/>
  <c r="F13" i="2"/>
  <c r="F14" i="2"/>
  <c r="I14" i="2"/>
  <c r="J14" i="2"/>
  <c r="K4" i="2"/>
  <c r="K5" i="2"/>
  <c r="K6" i="2"/>
  <c r="K7" i="2"/>
  <c r="K8" i="2"/>
  <c r="K9" i="2"/>
  <c r="K10" i="2"/>
  <c r="K11" i="2"/>
  <c r="K12" i="2"/>
  <c r="K13" i="2"/>
  <c r="K14" i="2"/>
  <c r="D14" i="2"/>
</calcChain>
</file>

<file path=xl/sharedStrings.xml><?xml version="1.0" encoding="utf-8"?>
<sst xmlns="http://schemas.openxmlformats.org/spreadsheetml/2006/main" count="35" uniqueCount="32">
  <si>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</si>
  <si>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</si>
  <si>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ESEMPIO DI MODELLO DASHBOARD KPI SEMPLICE</t>
  </si>
  <si>
    <t>CLICCA QUI PER CREARE IN SMARTSHEET</t>
  </si>
  <si>
    <t>DATI DASHBOARD KPI - NON ELIMINARE</t>
  </si>
  <si>
    <t>PRODOTTI</t>
  </si>
  <si>
    <t>SPESE NETTE</t>
  </si>
  <si>
    <t>RICAVI</t>
  </si>
  <si>
    <t>MARGINI DI PROFITTO</t>
  </si>
  <si>
    <t>N.</t>
  </si>
  <si>
    <t>NOME</t>
  </si>
  <si>
    <t>OBIETTIVO</t>
  </si>
  <si>
    <t>EFFETTIVO</t>
  </si>
  <si>
    <t>PROMEMORIA</t>
  </si>
  <si>
    <t>ALTRI</t>
  </si>
  <si>
    <t>TOTALE</t>
  </si>
  <si>
    <t>LORDO</t>
  </si>
  <si>
    <t>NETTO</t>
  </si>
  <si>
    <t>ELEMENTO 1</t>
  </si>
  <si>
    <t>VOCE 2</t>
  </si>
  <si>
    <t>VOCE 3</t>
  </si>
  <si>
    <t>VOCE 4</t>
  </si>
  <si>
    <t>VOCE 5</t>
  </si>
  <si>
    <t>VOCE 6</t>
  </si>
  <si>
    <t>VOCE 7</t>
  </si>
  <si>
    <t>ELEMENTO 8</t>
  </si>
  <si>
    <t>ELEMENTO 9</t>
  </si>
  <si>
    <t>ELEMENTO 10</t>
  </si>
  <si>
    <t>RAPPORTO DEBITO/PATRIMONIO NETTO</t>
  </si>
  <si>
    <t>CALENDARIO</t>
  </si>
  <si>
    <t>DEBITO</t>
  </si>
  <si>
    <t>PATRIMONIO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</si>
</sst>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10"/>
      <color indexed="9"/>
      <name val="Century Gothic"/>
      <family val="2"/>
    </font>
    <font>
      <b/>
      <sz val="12"/>
      <color indexed="9"/>
      <name val="Century Gothic"/>
      <family val="2"/>
    </font>
    <font>
      <sz val="10"/>
      <color indexed="8"/>
      <name val="Century Gothic"/>
      <family val="2"/>
    </font>
    <font>
      <sz val="12"/>
      <color indexed="8"/>
      <name val="Century Gothic"/>
      <family val="2"/>
    </font>
    <font>
      <b/>
      <sz val="10"/>
      <color rgb="FF00B050"/>
      <name val="Century Gothic"/>
      <family val="2"/>
    </font>
    <font>
      <b/>
      <sz val="10"/>
      <color rgb="FF009844"/>
      <name val="Century Gothic"/>
      <family val="2"/>
    </font>
    <font>
      <b/>
      <sz val="10"/>
      <color theme="9" tint="-0.499984740745262"/>
      <name val="Century Gothic"/>
      <family val="2"/>
    </font>
    <font>
      <b/>
      <sz val="10"/>
      <color theme="7" tint="-0.499984740745262"/>
      <name val="Century Gothic"/>
      <family val="2"/>
    </font>
    <font>
      <sz val="14"/>
      <color indexed="9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A000"/>
        <bgColor indexed="64"/>
      </patternFill>
    </fill>
    <fill>
      <patternFill patternType="solid">
        <fgColor rgb="FF009844"/>
        <bgColor indexed="64"/>
      </patternFill>
    </fill>
    <fill>
      <patternFill patternType="solid">
        <fgColor rgb="FF79AE40"/>
        <bgColor indexed="64"/>
      </patternFill>
    </fill>
    <fill>
      <patternFill patternType="solid">
        <fgColor rgb="FFD0E08D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Dashed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2" xfId="0" applyBorder="1"/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9" fontId="13" fillId="0" borderId="3" xfId="2" applyFont="1" applyBorder="1" applyAlignment="1">
      <alignment horizontal="center" vertical="center"/>
    </xf>
    <xf numFmtId="9" fontId="13" fillId="7" borderId="3" xfId="2" applyFont="1" applyFill="1" applyBorder="1" applyAlignment="1">
      <alignment horizontal="center" vertical="center"/>
    </xf>
    <xf numFmtId="9" fontId="18" fillId="0" borderId="3" xfId="2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5" borderId="3" xfId="1" applyNumberFormat="1" applyFont="1" applyFill="1" applyBorder="1" applyAlignment="1">
      <alignment horizontal="center" vertical="center"/>
    </xf>
    <xf numFmtId="165" fontId="13" fillId="11" borderId="3" xfId="0" applyNumberFormat="1" applyFont="1" applyFill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11" fillId="14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165" fontId="13" fillId="17" borderId="3" xfId="1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 vertical="center"/>
    </xf>
    <xf numFmtId="165" fontId="13" fillId="6" borderId="1" xfId="0" applyNumberFormat="1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 wrapText="1"/>
    </xf>
    <xf numFmtId="0" fontId="1" fillId="0" borderId="0" xfId="5"/>
    <xf numFmtId="0" fontId="21" fillId="0" borderId="7" xfId="5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22" fillId="13" borderId="0" xfId="6" applyFont="1" applyFill="1" applyAlignment="1">
      <alignment horizontal="center" vertical="center"/>
    </xf>
    <xf numFmtId="0" fontId="19" fillId="18" borderId="4" xfId="0" applyFont="1" applyFill="1" applyBorder="1" applyAlignment="1">
      <alignment horizontal="center" vertical="center" wrapText="1"/>
    </xf>
    <xf numFmtId="0" fontId="19" fillId="18" borderId="5" xfId="0" applyFont="1" applyFill="1" applyBorder="1" applyAlignment="1">
      <alignment horizontal="center" vertical="center" wrapText="1"/>
    </xf>
    <xf numFmtId="0" fontId="19" fillId="18" borderId="6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9" borderId="3" xfId="0" applyFont="1" applyFill="1" applyBorder="1" applyAlignment="1">
      <alignment horizontal="center" vertical="center" wrapText="1"/>
    </xf>
    <xf numFmtId="0" fontId="19" fillId="1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16" borderId="3" xfId="0" applyFont="1" applyFill="1" applyBorder="1" applyAlignment="1">
      <alignment horizontal="center" vertical="center" wrapText="1"/>
    </xf>
  </cellXfs>
  <cellStyles count="7">
    <cellStyle name="Currency" xfId="1" builtinId="4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BF3BFFDC-903F-4505-9BDE-E7EF8E4A0DA6}"/>
    <cellStyle name="Percent" xfId="2" builtinId="5"/>
  </cellStyles>
  <dxfs count="0"/>
  <tableStyles count="0" defaultTableStyle="TableStyleMedium9" defaultPivotStyle="PivotStyleMedium4"/>
  <colors>
    <mruColors>
      <color rgb="FF00BD32"/>
      <color rgb="FFED7C00"/>
      <color rgb="FF009844"/>
      <color rgb="FFD0E08D"/>
      <color rgb="FF79AE40"/>
      <color rgb="FFFFDCE4"/>
      <color rgb="FFD6A000"/>
      <color rgb="FF6A3AFF"/>
      <color rgb="FFEE57AD"/>
      <color rgb="FFFFC1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 sz="30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it-IT" sz="3000" b="0">
                <a:solidFill>
                  <a:schemeClr val="accent5">
                    <a:lumMod val="75000"/>
                  </a:schemeClr>
                </a:solidFill>
              </a:rPr>
              <a:t>RAPPORTO DEBITO/PATRIMONIO NETTO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KPI - NON ELIMINARE'!$E$17</c:f>
              <c:strCache>
                <c:ptCount val="1"/>
                <c:pt idx="0">
                  <c:v>DEBITO</c:v>
                </c:pt>
              </c:strCache>
            </c:strRef>
          </c:tx>
          <c:spPr>
            <a:gradFill flip="none" rotWithShape="1">
              <a:gsLst>
                <a:gs pos="93000">
                  <a:schemeClr val="accent2">
                    <a:lumMod val="89000"/>
                  </a:schemeClr>
                </a:gs>
                <a:gs pos="0">
                  <a:srgbClr val="FF0000"/>
                </a:gs>
              </a:gsLst>
              <a:lin ang="5400000" scaled="0"/>
              <a:tileRect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'Dati KPI - NON ELIMINARE'!$D$18:$D$27</c:f>
              <c:numCache>
                <c:formatCode>0</c:formatCode>
                <c:ptCount val="10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</c:numCache>
            </c:numRef>
          </c:cat>
          <c:val>
            <c:numRef>
              <c:f>'Dati KPI - NON ELIMINARE'!$E$18:$E$27</c:f>
              <c:numCache>
                <c:formatCode>"$"#,##0</c:formatCode>
                <c:ptCount val="10"/>
                <c:pt idx="0">
                  <c:v>3613439</c:v>
                </c:pt>
                <c:pt idx="1">
                  <c:v>3508776</c:v>
                </c:pt>
                <c:pt idx="2">
                  <c:v>3719457</c:v>
                </c:pt>
                <c:pt idx="3">
                  <c:v>3310212</c:v>
                </c:pt>
                <c:pt idx="4">
                  <c:v>3945202</c:v>
                </c:pt>
                <c:pt idx="5">
                  <c:v>3938152</c:v>
                </c:pt>
                <c:pt idx="6">
                  <c:v>3733706</c:v>
                </c:pt>
                <c:pt idx="7">
                  <c:v>3526698</c:v>
                </c:pt>
                <c:pt idx="8">
                  <c:v>3632971</c:v>
                </c:pt>
                <c:pt idx="9">
                  <c:v>3206487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8-41A6-9D45-26ECD8276052}"/>
            </c:ext>
          </c:extLst>
        </c:ser>
        <c:ser>
          <c:idx val="1"/>
          <c:order val="1"/>
          <c:tx>
            <c:strRef>
              <c:f>'Dati KPI - NON ELIMINARE'!$F$17</c:f>
              <c:strCache>
                <c:ptCount val="1"/>
                <c:pt idx="0">
                  <c:v>PATRIMONIO NETTO</c:v>
                </c:pt>
              </c:strCache>
            </c:strRef>
          </c:tx>
          <c:spPr>
            <a:gradFill>
              <a:gsLst>
                <a:gs pos="77000">
                  <a:schemeClr val="accent5"/>
                </a:gs>
                <a:gs pos="0">
                  <a:schemeClr val="tx2">
                    <a:lumMod val="7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'Dati KPI - NON ELIMINARE'!$D$18:$D$27</c:f>
              <c:numCache>
                <c:formatCode>0</c:formatCode>
                <c:ptCount val="10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</c:numCache>
            </c:numRef>
          </c:cat>
          <c:val>
            <c:numRef>
              <c:f>'Dati KPI - NON ELIMINARE'!$F$18:$F$27</c:f>
              <c:numCache>
                <c:formatCode>"$"#,##0</c:formatCode>
                <c:ptCount val="10"/>
                <c:pt idx="0">
                  <c:v>3293202</c:v>
                </c:pt>
                <c:pt idx="1">
                  <c:v>3441854</c:v>
                </c:pt>
                <c:pt idx="2">
                  <c:v>3531844</c:v>
                </c:pt>
                <c:pt idx="3">
                  <c:v>3354051</c:v>
                </c:pt>
                <c:pt idx="4">
                  <c:v>3476155</c:v>
                </c:pt>
                <c:pt idx="5">
                  <c:v>3538468</c:v>
                </c:pt>
                <c:pt idx="6">
                  <c:v>3727037</c:v>
                </c:pt>
                <c:pt idx="7">
                  <c:v>3425405</c:v>
                </c:pt>
                <c:pt idx="8">
                  <c:v>3734041</c:v>
                </c:pt>
                <c:pt idx="9">
                  <c:v>3677074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8-41A6-9D45-26ECD8276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6114792"/>
        <c:axId val="2145952024"/>
      </c:barChart>
      <c:catAx>
        <c:axId val="2146114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45952024"/>
        <c:crosses val="autoZero"/>
        <c:auto val="1"/>
        <c:lblAlgn val="ctr"/>
        <c:lblOffset val="100"/>
        <c:noMultiLvlLbl val="0"/>
      </c:catAx>
      <c:valAx>
        <c:axId val="2145952024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2146114792"/>
        <c:crosses val="autoZero"/>
        <c:crossBetween val="between"/>
        <c:minorUnit val="5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 sz="30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it-IT" sz="3000" b="0">
                <a:solidFill>
                  <a:schemeClr val="accent5">
                    <a:lumMod val="75000"/>
                  </a:schemeClr>
                </a:solidFill>
              </a:rPr>
              <a:t>BUDGET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'Dati KPI - NON ELIMINARE'!$D$3</c:f>
              <c:strCache>
                <c:ptCount val="1"/>
                <c:pt idx="0">
                  <c:v>OBIETTIVO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'Dati KPI - NON ELIMINARE'!$C$4:$C$13</c:f>
              <c:strCache>
                <c:ptCount val="10"/>
                <c:pt idx="0">
                  <c:v>ELEMENTO 1</c:v>
                </c:pt>
                <c:pt idx="1">
                  <c:v>VOCE 2</c:v>
                </c:pt>
                <c:pt idx="2">
                  <c:v>VOCE 3</c:v>
                </c:pt>
                <c:pt idx="3">
                  <c:v>VOCE 4</c:v>
                </c:pt>
                <c:pt idx="4">
                  <c:v>VOCE 5</c:v>
                </c:pt>
                <c:pt idx="5">
                  <c:v>VOCE 6</c:v>
                </c:pt>
                <c:pt idx="6">
                  <c:v>VOCE 7</c:v>
                </c:pt>
                <c:pt idx="7">
                  <c:v>ELEMENTO 8</c:v>
                </c:pt>
                <c:pt idx="8">
                  <c:v>ELEMENTO 9</c:v>
                </c:pt>
                <c:pt idx="9">
                  <c:v>ELEMENTO 10</c:v>
                </c:pt>
              </c:strCache>
            </c:strRef>
          </c:cat>
          <c:val>
            <c:numRef>
              <c:f>'Dati KPI - NON ELIMINARE'!$D$4:$D$13</c:f>
              <c:numCache>
                <c:formatCode>"$"#,##0</c:formatCode>
                <c:ptCount val="10"/>
                <c:pt idx="0">
                  <c:v>129868</c:v>
                </c:pt>
                <c:pt idx="1">
                  <c:v>237605</c:v>
                </c:pt>
                <c:pt idx="2">
                  <c:v>249420</c:v>
                </c:pt>
                <c:pt idx="3">
                  <c:v>226538</c:v>
                </c:pt>
                <c:pt idx="4">
                  <c:v>109478</c:v>
                </c:pt>
                <c:pt idx="5">
                  <c:v>129160</c:v>
                </c:pt>
                <c:pt idx="6">
                  <c:v>213785</c:v>
                </c:pt>
                <c:pt idx="7">
                  <c:v>128283</c:v>
                </c:pt>
                <c:pt idx="8">
                  <c:v>175438</c:v>
                </c:pt>
                <c:pt idx="9">
                  <c:v>253755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7-4F01-99A4-FE8B65C8785C}"/>
            </c:ext>
          </c:extLst>
        </c:ser>
        <c:ser>
          <c:idx val="3"/>
          <c:order val="1"/>
          <c:tx>
            <c:strRef>
              <c:f>'Dati KPI - NON ELIMINARE'!$E$3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'Dati KPI - NON ELIMINARE'!$C$4:$C$13</c:f>
              <c:strCache>
                <c:ptCount val="10"/>
                <c:pt idx="0">
                  <c:v>ELEMENTO 1</c:v>
                </c:pt>
                <c:pt idx="1">
                  <c:v>VOCE 2</c:v>
                </c:pt>
                <c:pt idx="2">
                  <c:v>VOCE 3</c:v>
                </c:pt>
                <c:pt idx="3">
                  <c:v>VOCE 4</c:v>
                </c:pt>
                <c:pt idx="4">
                  <c:v>VOCE 5</c:v>
                </c:pt>
                <c:pt idx="5">
                  <c:v>VOCE 6</c:v>
                </c:pt>
                <c:pt idx="6">
                  <c:v>VOCE 7</c:v>
                </c:pt>
                <c:pt idx="7">
                  <c:v>ELEMENTO 8</c:v>
                </c:pt>
                <c:pt idx="8">
                  <c:v>ELEMENTO 9</c:v>
                </c:pt>
                <c:pt idx="9">
                  <c:v>ELEMENTO 10</c:v>
                </c:pt>
              </c:strCache>
            </c:strRef>
          </c:cat>
          <c:val>
            <c:numRef>
              <c:f>'Dati KPI - NON ELIMINARE'!$E$4:$E$13</c:f>
              <c:numCache>
                <c:formatCode>"$"#,##0</c:formatCode>
                <c:ptCount val="10"/>
                <c:pt idx="0">
                  <c:v>256513</c:v>
                </c:pt>
                <c:pt idx="1">
                  <c:v>85618</c:v>
                </c:pt>
                <c:pt idx="2">
                  <c:v>264259</c:v>
                </c:pt>
                <c:pt idx="3">
                  <c:v>293368</c:v>
                </c:pt>
                <c:pt idx="4">
                  <c:v>174003</c:v>
                </c:pt>
                <c:pt idx="5">
                  <c:v>249567</c:v>
                </c:pt>
                <c:pt idx="6">
                  <c:v>79255</c:v>
                </c:pt>
                <c:pt idx="7">
                  <c:v>122300</c:v>
                </c:pt>
                <c:pt idx="8">
                  <c:v>119943</c:v>
                </c:pt>
                <c:pt idx="9">
                  <c:v>255187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7-4F01-99A4-FE8B65C87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04042568"/>
        <c:axId val="-2104484984"/>
      </c:barChart>
      <c:catAx>
        <c:axId val="-2104042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04484984"/>
        <c:crosses val="autoZero"/>
        <c:auto val="1"/>
        <c:lblAlgn val="ctr"/>
        <c:lblOffset val="100"/>
        <c:noMultiLvlLbl val="0"/>
      </c:catAx>
      <c:valAx>
        <c:axId val="-2104484984"/>
        <c:scaling>
          <c:orientation val="minMax"/>
          <c:max val="30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100"/>
            </a:pPr>
            <a:endParaRPr lang="en-US"/>
          </a:p>
        </c:txPr>
        <c:crossAx val="-21040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 sz="30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it-IT" sz="3000" b="0">
                <a:solidFill>
                  <a:schemeClr val="accent5">
                    <a:lumMod val="75000"/>
                  </a:schemeClr>
                </a:solidFill>
              </a:rPr>
              <a:t>RICAVI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'Dati KPI - NON ELIMINARE'!$I$3</c:f>
              <c:strCache>
                <c:ptCount val="1"/>
                <c:pt idx="0">
                  <c:v>OBIETTIVO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'Dati KPI - NON ELIMINARE'!$C$4:$C$13</c:f>
              <c:strCache>
                <c:ptCount val="10"/>
                <c:pt idx="0">
                  <c:v>ELEMENTO 1</c:v>
                </c:pt>
                <c:pt idx="1">
                  <c:v>VOCE 2</c:v>
                </c:pt>
                <c:pt idx="2">
                  <c:v>VOCE 3</c:v>
                </c:pt>
                <c:pt idx="3">
                  <c:v>VOCE 4</c:v>
                </c:pt>
                <c:pt idx="4">
                  <c:v>VOCE 5</c:v>
                </c:pt>
                <c:pt idx="5">
                  <c:v>VOCE 6</c:v>
                </c:pt>
                <c:pt idx="6">
                  <c:v>VOCE 7</c:v>
                </c:pt>
                <c:pt idx="7">
                  <c:v>ELEMENTO 8</c:v>
                </c:pt>
                <c:pt idx="8">
                  <c:v>ELEMENTO 9</c:v>
                </c:pt>
                <c:pt idx="9">
                  <c:v>ELEMENTO 10</c:v>
                </c:pt>
              </c:strCache>
            </c:strRef>
          </c:cat>
          <c:val>
            <c:numRef>
              <c:f>'Dati KPI - NON ELIMINARE'!$I$4:$I$13</c:f>
              <c:numCache>
                <c:formatCode>"$"#,##0</c:formatCode>
                <c:ptCount val="10"/>
                <c:pt idx="0">
                  <c:v>1100916</c:v>
                </c:pt>
                <c:pt idx="1">
                  <c:v>215534</c:v>
                </c:pt>
                <c:pt idx="2">
                  <c:v>820719</c:v>
                </c:pt>
                <c:pt idx="3">
                  <c:v>620242</c:v>
                </c:pt>
                <c:pt idx="4">
                  <c:v>821177</c:v>
                </c:pt>
                <c:pt idx="5">
                  <c:v>901263</c:v>
                </c:pt>
                <c:pt idx="6">
                  <c:v>878528</c:v>
                </c:pt>
                <c:pt idx="7">
                  <c:v>838380</c:v>
                </c:pt>
                <c:pt idx="8">
                  <c:v>1073157</c:v>
                </c:pt>
                <c:pt idx="9">
                  <c:v>1141047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6-4B26-9926-E58EF7961273}"/>
            </c:ext>
          </c:extLst>
        </c:ser>
        <c:ser>
          <c:idx val="1"/>
          <c:order val="1"/>
          <c:tx>
            <c:strRef>
              <c:f>'Dati KPI - NON ELIMINARE'!$J$3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'Dati KPI - NON ELIMINARE'!$C$4:$C$13</c:f>
              <c:strCache>
                <c:ptCount val="10"/>
                <c:pt idx="0">
                  <c:v>ELEMENTO 1</c:v>
                </c:pt>
                <c:pt idx="1">
                  <c:v>VOCE 2</c:v>
                </c:pt>
                <c:pt idx="2">
                  <c:v>VOCE 3</c:v>
                </c:pt>
                <c:pt idx="3">
                  <c:v>VOCE 4</c:v>
                </c:pt>
                <c:pt idx="4">
                  <c:v>VOCE 5</c:v>
                </c:pt>
                <c:pt idx="5">
                  <c:v>VOCE 6</c:v>
                </c:pt>
                <c:pt idx="6">
                  <c:v>VOCE 7</c:v>
                </c:pt>
                <c:pt idx="7">
                  <c:v>ELEMENTO 8</c:v>
                </c:pt>
                <c:pt idx="8">
                  <c:v>ELEMENTO 9</c:v>
                </c:pt>
                <c:pt idx="9">
                  <c:v>ELEMENTO 10</c:v>
                </c:pt>
              </c:strCache>
            </c:strRef>
          </c:cat>
          <c:val>
            <c:numRef>
              <c:f>'Dati KPI - NON ELIMINARE'!$J$4:$J$13</c:f>
              <c:numCache>
                <c:formatCode>"$"#,##0</c:formatCode>
                <c:ptCount val="10"/>
                <c:pt idx="0">
                  <c:v>1073357</c:v>
                </c:pt>
                <c:pt idx="1">
                  <c:v>878162</c:v>
                </c:pt>
                <c:pt idx="2">
                  <c:v>1193784</c:v>
                </c:pt>
                <c:pt idx="3">
                  <c:v>420345</c:v>
                </c:pt>
                <c:pt idx="4">
                  <c:v>1175811</c:v>
                </c:pt>
                <c:pt idx="5">
                  <c:v>1015766</c:v>
                </c:pt>
                <c:pt idx="6">
                  <c:v>733751</c:v>
                </c:pt>
                <c:pt idx="7">
                  <c:v>955983</c:v>
                </c:pt>
                <c:pt idx="8">
                  <c:v>924095</c:v>
                </c:pt>
                <c:pt idx="9">
                  <c:v>1061074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6-4B26-9926-E58EF796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098265960"/>
        <c:axId val="-2098327848"/>
      </c:barChart>
      <c:catAx>
        <c:axId val="-2098265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98327848"/>
        <c:crosses val="autoZero"/>
        <c:auto val="1"/>
        <c:lblAlgn val="ctr"/>
        <c:lblOffset val="100"/>
        <c:noMultiLvlLbl val="0"/>
      </c:catAx>
      <c:valAx>
        <c:axId val="-2098327848"/>
        <c:scaling>
          <c:orientation val="minMax"/>
          <c:max val="1250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100"/>
            </a:pPr>
            <a:endParaRPr lang="en-US"/>
          </a:p>
        </c:txPr>
        <c:crossAx val="-209826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 sz="30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it-IT" sz="3000" b="0">
                <a:solidFill>
                  <a:schemeClr val="accent5">
                    <a:lumMod val="75000"/>
                  </a:schemeClr>
                </a:solidFill>
              </a:rPr>
              <a:t>TOTALE BUDGET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'Dati KPI - NON ELIMINARE'!$D$3</c:f>
              <c:strCache>
                <c:ptCount val="1"/>
                <c:pt idx="0">
                  <c:v>OBIETTIVO</c:v>
                </c:pt>
              </c:strCache>
            </c:strRef>
          </c:tx>
          <c:spPr>
            <a:gradFill>
              <a:gsLst>
                <a:gs pos="45000">
                  <a:srgbClr val="92D050"/>
                </a:gs>
                <a:gs pos="0">
                  <a:schemeClr val="bg1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KPI - NON ELIMINARE'!$C$4:$C$13</c:f>
              <c:strCache>
                <c:ptCount val="10"/>
                <c:pt idx="0">
                  <c:v>ELEMENTO 1</c:v>
                </c:pt>
                <c:pt idx="1">
                  <c:v>VOCE 2</c:v>
                </c:pt>
                <c:pt idx="2">
                  <c:v>VOCE 3</c:v>
                </c:pt>
                <c:pt idx="3">
                  <c:v>VOCE 4</c:v>
                </c:pt>
                <c:pt idx="4">
                  <c:v>VOCE 5</c:v>
                </c:pt>
                <c:pt idx="5">
                  <c:v>VOCE 6</c:v>
                </c:pt>
                <c:pt idx="6">
                  <c:v>VOCE 7</c:v>
                </c:pt>
                <c:pt idx="7">
                  <c:v>ELEMENTO 8</c:v>
                </c:pt>
                <c:pt idx="8">
                  <c:v>ELEMENTO 9</c:v>
                </c:pt>
                <c:pt idx="9">
                  <c:v>ELEMENTO 10</c:v>
                </c:pt>
              </c:strCache>
            </c:strRef>
          </c:cat>
          <c:val>
            <c:numRef>
              <c:f>'Dati KPI - NON ELIMINARE'!$D$14</c:f>
              <c:numCache>
                <c:formatCode>"$"#,##0</c:formatCode>
                <c:ptCount val="1"/>
                <c:pt idx="0">
                  <c:v>1853330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3-400F-818A-1FECDCB3A033}"/>
            </c:ext>
          </c:extLst>
        </c:ser>
        <c:ser>
          <c:idx val="3"/>
          <c:order val="1"/>
          <c:tx>
            <c:strRef>
              <c:f>'Dati KPI - NON ELIMINARE'!$E$3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45000">
                  <a:srgbClr val="00B050">
                    <a:alpha val="80000"/>
                  </a:srgbClr>
                </a:gs>
                <a:gs pos="0">
                  <a:srgbClr val="92D050"/>
                </a:gs>
              </a:gsLst>
              <a:lin ang="0" scaled="0"/>
            </a:gra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KPI - NON ELIMINARE'!$C$4:$C$13</c:f>
              <c:strCache>
                <c:ptCount val="10"/>
                <c:pt idx="0">
                  <c:v>ELEMENTO 1</c:v>
                </c:pt>
                <c:pt idx="1">
                  <c:v>VOCE 2</c:v>
                </c:pt>
                <c:pt idx="2">
                  <c:v>VOCE 3</c:v>
                </c:pt>
                <c:pt idx="3">
                  <c:v>VOCE 4</c:v>
                </c:pt>
                <c:pt idx="4">
                  <c:v>VOCE 5</c:v>
                </c:pt>
                <c:pt idx="5">
                  <c:v>VOCE 6</c:v>
                </c:pt>
                <c:pt idx="6">
                  <c:v>VOCE 7</c:v>
                </c:pt>
                <c:pt idx="7">
                  <c:v>ELEMENTO 8</c:v>
                </c:pt>
                <c:pt idx="8">
                  <c:v>ELEMENTO 9</c:v>
                </c:pt>
                <c:pt idx="9">
                  <c:v>ELEMENTO 10</c:v>
                </c:pt>
              </c:strCache>
            </c:strRef>
          </c:cat>
          <c:val>
            <c:numRef>
              <c:f>'Dati KPI - NON ELIMINARE'!$E$14</c:f>
              <c:numCache>
                <c:formatCode>"$"#,##0</c:formatCode>
                <c:ptCount val="1"/>
                <c:pt idx="0">
                  <c:v>1900013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3-400F-818A-1FECDCB3A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2098777896"/>
        <c:axId val="2144229864"/>
      </c:barChart>
      <c:catAx>
        <c:axId val="-209877789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144229864"/>
        <c:crosses val="autoZero"/>
        <c:auto val="1"/>
        <c:lblAlgn val="ctr"/>
        <c:lblOffset val="100"/>
        <c:noMultiLvlLbl val="0"/>
      </c:catAx>
      <c:valAx>
        <c:axId val="2144229864"/>
        <c:scaling>
          <c:orientation val="minMax"/>
          <c:max val="2000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-2098777896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200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 sz="30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it-IT" sz="3000" b="0">
                <a:solidFill>
                  <a:schemeClr val="accent5">
                    <a:lumMod val="75000"/>
                  </a:schemeClr>
                </a:solidFill>
              </a:rPr>
              <a:t>TOTALE FATTURATO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'Dati KPI - NON ELIMINARE'!$I$3</c:f>
              <c:strCache>
                <c:ptCount val="1"/>
                <c:pt idx="0">
                  <c:v>OBIETTIVO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B-49B1-B761-914C51893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'Dati KPI - NON ELIMINARE'!$C$4:$J$13</c:f>
              <c:multiLvlStrCache>
                <c:ptCount val="10"/>
                <c:lvl>
                  <c:pt idx="0">
                    <c:v>$1,073,357</c:v>
                  </c:pt>
                  <c:pt idx="1">
                    <c:v>$878,162</c:v>
                  </c:pt>
                  <c:pt idx="2">
                    <c:v>$1,193,784</c:v>
                  </c:pt>
                  <c:pt idx="3">
                    <c:v>$420,345</c:v>
                  </c:pt>
                  <c:pt idx="4">
                    <c:v>$1,175,811</c:v>
                  </c:pt>
                  <c:pt idx="5">
                    <c:v>$1,015,766</c:v>
                  </c:pt>
                  <c:pt idx="6">
                    <c:v>$733,751</c:v>
                  </c:pt>
                  <c:pt idx="7">
                    <c:v>$955,983</c:v>
                  </c:pt>
                  <c:pt idx="8">
                    <c:v>$924,095</c:v>
                  </c:pt>
                  <c:pt idx="9">
                    <c:v>$1,061,074</c:v>
                  </c:pt>
                </c:lvl>
                <c:lvl>
                  <c:pt idx="0">
                    <c:v>$1,100,916</c:v>
                  </c:pt>
                  <c:pt idx="1">
                    <c:v>$215,534</c:v>
                  </c:pt>
                  <c:pt idx="2">
                    <c:v>$820,719</c:v>
                  </c:pt>
                  <c:pt idx="3">
                    <c:v>$620,242</c:v>
                  </c:pt>
                  <c:pt idx="4">
                    <c:v>$821,177</c:v>
                  </c:pt>
                  <c:pt idx="5">
                    <c:v>$901,263</c:v>
                  </c:pt>
                  <c:pt idx="6">
                    <c:v>$878,528</c:v>
                  </c:pt>
                  <c:pt idx="7">
                    <c:v>$838,380</c:v>
                  </c:pt>
                  <c:pt idx="8">
                    <c:v>$1,073,157</c:v>
                  </c:pt>
                  <c:pt idx="9">
                    <c:v>$1,141,047</c:v>
                  </c:pt>
                </c:lvl>
                <c:lvl>
                  <c:pt idx="0">
                    <c:v>$280,796</c:v>
                  </c:pt>
                  <c:pt idx="1">
                    <c:v>$96,216</c:v>
                  </c:pt>
                  <c:pt idx="2">
                    <c:v>$274,786</c:v>
                  </c:pt>
                  <c:pt idx="3">
                    <c:v>$313,960</c:v>
                  </c:pt>
                  <c:pt idx="4">
                    <c:v>$194,395</c:v>
                  </c:pt>
                  <c:pt idx="5">
                    <c:v>$264,057</c:v>
                  </c:pt>
                  <c:pt idx="6">
                    <c:v>$94,837</c:v>
                  </c:pt>
                  <c:pt idx="7">
                    <c:v>$143,906</c:v>
                  </c:pt>
                  <c:pt idx="8">
                    <c:v>$140,610</c:v>
                  </c:pt>
                  <c:pt idx="9">
                    <c:v>$267,534</c:v>
                  </c:pt>
                </c:lvl>
                <c:lvl>
                  <c:pt idx="0">
                    <c:v>$24,283</c:v>
                  </c:pt>
                  <c:pt idx="1">
                    <c:v>$10,598</c:v>
                  </c:pt>
                  <c:pt idx="2">
                    <c:v>$10,527</c:v>
                  </c:pt>
                  <c:pt idx="3">
                    <c:v>$20,592</c:v>
                  </c:pt>
                  <c:pt idx="4">
                    <c:v>$20,392</c:v>
                  </c:pt>
                  <c:pt idx="5">
                    <c:v>$14,490</c:v>
                  </c:pt>
                  <c:pt idx="6">
                    <c:v>$15,582</c:v>
                  </c:pt>
                  <c:pt idx="7">
                    <c:v>$21,606</c:v>
                  </c:pt>
                  <c:pt idx="8">
                    <c:v>$20,667</c:v>
                  </c:pt>
                  <c:pt idx="9">
                    <c:v>$12,347</c:v>
                  </c:pt>
                </c:lvl>
                <c:lvl>
                  <c:pt idx="0">
                    <c:v>-$126,645</c:v>
                  </c:pt>
                  <c:pt idx="1">
                    <c:v>$151,987</c:v>
                  </c:pt>
                  <c:pt idx="2">
                    <c:v>-$14,839</c:v>
                  </c:pt>
                  <c:pt idx="3">
                    <c:v>-$66,830</c:v>
                  </c:pt>
                  <c:pt idx="4">
                    <c:v>-$64,525</c:v>
                  </c:pt>
                  <c:pt idx="5">
                    <c:v>-$120,407</c:v>
                  </c:pt>
                  <c:pt idx="6">
                    <c:v>$134,530</c:v>
                  </c:pt>
                  <c:pt idx="7">
                    <c:v>$5,983</c:v>
                  </c:pt>
                  <c:pt idx="8">
                    <c:v>$55,495</c:v>
                  </c:pt>
                  <c:pt idx="9">
                    <c:v>-$1,432</c:v>
                  </c:pt>
                </c:lvl>
                <c:lvl>
                  <c:pt idx="0">
                    <c:v>$256,513</c:v>
                  </c:pt>
                  <c:pt idx="1">
                    <c:v>$85,618</c:v>
                  </c:pt>
                  <c:pt idx="2">
                    <c:v>$264,259</c:v>
                  </c:pt>
                  <c:pt idx="3">
                    <c:v>$293,368</c:v>
                  </c:pt>
                  <c:pt idx="4">
                    <c:v>$174,003</c:v>
                  </c:pt>
                  <c:pt idx="5">
                    <c:v>$249,567</c:v>
                  </c:pt>
                  <c:pt idx="6">
                    <c:v>$79,255</c:v>
                  </c:pt>
                  <c:pt idx="7">
                    <c:v>$122,300</c:v>
                  </c:pt>
                  <c:pt idx="8">
                    <c:v>$119,943</c:v>
                  </c:pt>
                  <c:pt idx="9">
                    <c:v>$255,187</c:v>
                  </c:pt>
                </c:lvl>
                <c:lvl>
                  <c:pt idx="0">
                    <c:v>$129,868</c:v>
                  </c:pt>
                  <c:pt idx="1">
                    <c:v>$237,605</c:v>
                  </c:pt>
                  <c:pt idx="2">
                    <c:v>$249,420</c:v>
                  </c:pt>
                  <c:pt idx="3">
                    <c:v>$226,538</c:v>
                  </c:pt>
                  <c:pt idx="4">
                    <c:v>$109,478</c:v>
                  </c:pt>
                  <c:pt idx="5">
                    <c:v>$129,160</c:v>
                  </c:pt>
                  <c:pt idx="6">
                    <c:v>$213,785</c:v>
                  </c:pt>
                  <c:pt idx="7">
                    <c:v>$128,283</c:v>
                  </c:pt>
                  <c:pt idx="8">
                    <c:v>$175,438</c:v>
                  </c:pt>
                  <c:pt idx="9">
                    <c:v>$253,755</c:v>
                  </c:pt>
                </c:lvl>
                <c:lvl>
                  <c:pt idx="0">
                    <c:v>ELEMENTO 1</c:v>
                  </c:pt>
                  <c:pt idx="1">
                    <c:v>VOCE 2</c:v>
                  </c:pt>
                  <c:pt idx="2">
                    <c:v>VOCE 3</c:v>
                  </c:pt>
                  <c:pt idx="3">
                    <c:v>VOCE 4</c:v>
                  </c:pt>
                  <c:pt idx="4">
                    <c:v>VOCE 5</c:v>
                  </c:pt>
                  <c:pt idx="5">
                    <c:v>VOCE 6</c:v>
                  </c:pt>
                  <c:pt idx="6">
                    <c:v>VOCE 7</c:v>
                  </c:pt>
                  <c:pt idx="7">
                    <c:v>ELEMENTO 8</c:v>
                  </c:pt>
                  <c:pt idx="8">
                    <c:v>ELEMENTO 9</c:v>
                  </c:pt>
                  <c:pt idx="9">
                    <c:v>ELEMENTO 10</c:v>
                  </c:pt>
                </c:lvl>
              </c:multiLvlStrCache>
            </c:multiLvlStrRef>
          </c:cat>
          <c:val>
            <c:numRef>
              <c:f>'Dati KPI - NON ELIMINARE'!$I$14</c:f>
              <c:numCache>
                <c:formatCode>"$"#,##0</c:formatCode>
                <c:ptCount val="1"/>
                <c:pt idx="0">
                  <c:v>8410963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B-49B1-B761-914C51893764}"/>
            </c:ext>
          </c:extLst>
        </c:ser>
        <c:ser>
          <c:idx val="3"/>
          <c:order val="1"/>
          <c:tx>
            <c:strRef>
              <c:f>'Dati KPI - NON ELIMINARE'!$J$3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45000">
                  <a:schemeClr val="accent6">
                    <a:lumMod val="50000"/>
                    <a:alpha val="80000"/>
                  </a:schemeClr>
                </a:gs>
                <a:gs pos="0">
                  <a:schemeClr val="accent6"/>
                </a:gs>
              </a:gsLst>
              <a:lin ang="0" scaled="0"/>
            </a:gra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601B-49B1-B761-914C518937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5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'Dati KPI - NON ELIMINARE'!$C$4:$J$13</c:f>
              <c:multiLvlStrCache>
                <c:ptCount val="10"/>
                <c:lvl>
                  <c:pt idx="0">
                    <c:v>$1,073,357</c:v>
                  </c:pt>
                  <c:pt idx="1">
                    <c:v>$878,162</c:v>
                  </c:pt>
                  <c:pt idx="2">
                    <c:v>$1,193,784</c:v>
                  </c:pt>
                  <c:pt idx="3">
                    <c:v>$420,345</c:v>
                  </c:pt>
                  <c:pt idx="4">
                    <c:v>$1,175,811</c:v>
                  </c:pt>
                  <c:pt idx="5">
                    <c:v>$1,015,766</c:v>
                  </c:pt>
                  <c:pt idx="6">
                    <c:v>$733,751</c:v>
                  </c:pt>
                  <c:pt idx="7">
                    <c:v>$955,983</c:v>
                  </c:pt>
                  <c:pt idx="8">
                    <c:v>$924,095</c:v>
                  </c:pt>
                  <c:pt idx="9">
                    <c:v>$1,061,074</c:v>
                  </c:pt>
                </c:lvl>
                <c:lvl>
                  <c:pt idx="0">
                    <c:v>$1,100,916</c:v>
                  </c:pt>
                  <c:pt idx="1">
                    <c:v>$215,534</c:v>
                  </c:pt>
                  <c:pt idx="2">
                    <c:v>$820,719</c:v>
                  </c:pt>
                  <c:pt idx="3">
                    <c:v>$620,242</c:v>
                  </c:pt>
                  <c:pt idx="4">
                    <c:v>$821,177</c:v>
                  </c:pt>
                  <c:pt idx="5">
                    <c:v>$901,263</c:v>
                  </c:pt>
                  <c:pt idx="6">
                    <c:v>$878,528</c:v>
                  </c:pt>
                  <c:pt idx="7">
                    <c:v>$838,380</c:v>
                  </c:pt>
                  <c:pt idx="8">
                    <c:v>$1,073,157</c:v>
                  </c:pt>
                  <c:pt idx="9">
                    <c:v>$1,141,047</c:v>
                  </c:pt>
                </c:lvl>
                <c:lvl>
                  <c:pt idx="0">
                    <c:v>$280,796</c:v>
                  </c:pt>
                  <c:pt idx="1">
                    <c:v>$96,216</c:v>
                  </c:pt>
                  <c:pt idx="2">
                    <c:v>$274,786</c:v>
                  </c:pt>
                  <c:pt idx="3">
                    <c:v>$313,960</c:v>
                  </c:pt>
                  <c:pt idx="4">
                    <c:v>$194,395</c:v>
                  </c:pt>
                  <c:pt idx="5">
                    <c:v>$264,057</c:v>
                  </c:pt>
                  <c:pt idx="6">
                    <c:v>$94,837</c:v>
                  </c:pt>
                  <c:pt idx="7">
                    <c:v>$143,906</c:v>
                  </c:pt>
                  <c:pt idx="8">
                    <c:v>$140,610</c:v>
                  </c:pt>
                  <c:pt idx="9">
                    <c:v>$267,534</c:v>
                  </c:pt>
                </c:lvl>
                <c:lvl>
                  <c:pt idx="0">
                    <c:v>$24,283</c:v>
                  </c:pt>
                  <c:pt idx="1">
                    <c:v>$10,598</c:v>
                  </c:pt>
                  <c:pt idx="2">
                    <c:v>$10,527</c:v>
                  </c:pt>
                  <c:pt idx="3">
                    <c:v>$20,592</c:v>
                  </c:pt>
                  <c:pt idx="4">
                    <c:v>$20,392</c:v>
                  </c:pt>
                  <c:pt idx="5">
                    <c:v>$14,490</c:v>
                  </c:pt>
                  <c:pt idx="6">
                    <c:v>$15,582</c:v>
                  </c:pt>
                  <c:pt idx="7">
                    <c:v>$21,606</c:v>
                  </c:pt>
                  <c:pt idx="8">
                    <c:v>$20,667</c:v>
                  </c:pt>
                  <c:pt idx="9">
                    <c:v>$12,347</c:v>
                  </c:pt>
                </c:lvl>
                <c:lvl>
                  <c:pt idx="0">
                    <c:v>-$126,645</c:v>
                  </c:pt>
                  <c:pt idx="1">
                    <c:v>$151,987</c:v>
                  </c:pt>
                  <c:pt idx="2">
                    <c:v>-$14,839</c:v>
                  </c:pt>
                  <c:pt idx="3">
                    <c:v>-$66,830</c:v>
                  </c:pt>
                  <c:pt idx="4">
                    <c:v>-$64,525</c:v>
                  </c:pt>
                  <c:pt idx="5">
                    <c:v>-$120,407</c:v>
                  </c:pt>
                  <c:pt idx="6">
                    <c:v>$134,530</c:v>
                  </c:pt>
                  <c:pt idx="7">
                    <c:v>$5,983</c:v>
                  </c:pt>
                  <c:pt idx="8">
                    <c:v>$55,495</c:v>
                  </c:pt>
                  <c:pt idx="9">
                    <c:v>-$1,432</c:v>
                  </c:pt>
                </c:lvl>
                <c:lvl>
                  <c:pt idx="0">
                    <c:v>$256,513</c:v>
                  </c:pt>
                  <c:pt idx="1">
                    <c:v>$85,618</c:v>
                  </c:pt>
                  <c:pt idx="2">
                    <c:v>$264,259</c:v>
                  </c:pt>
                  <c:pt idx="3">
                    <c:v>$293,368</c:v>
                  </c:pt>
                  <c:pt idx="4">
                    <c:v>$174,003</c:v>
                  </c:pt>
                  <c:pt idx="5">
                    <c:v>$249,567</c:v>
                  </c:pt>
                  <c:pt idx="6">
                    <c:v>$79,255</c:v>
                  </c:pt>
                  <c:pt idx="7">
                    <c:v>$122,300</c:v>
                  </c:pt>
                  <c:pt idx="8">
                    <c:v>$119,943</c:v>
                  </c:pt>
                  <c:pt idx="9">
                    <c:v>$255,187</c:v>
                  </c:pt>
                </c:lvl>
                <c:lvl>
                  <c:pt idx="0">
                    <c:v>$129,868</c:v>
                  </c:pt>
                  <c:pt idx="1">
                    <c:v>$237,605</c:v>
                  </c:pt>
                  <c:pt idx="2">
                    <c:v>$249,420</c:v>
                  </c:pt>
                  <c:pt idx="3">
                    <c:v>$226,538</c:v>
                  </c:pt>
                  <c:pt idx="4">
                    <c:v>$109,478</c:v>
                  </c:pt>
                  <c:pt idx="5">
                    <c:v>$129,160</c:v>
                  </c:pt>
                  <c:pt idx="6">
                    <c:v>$213,785</c:v>
                  </c:pt>
                  <c:pt idx="7">
                    <c:v>$128,283</c:v>
                  </c:pt>
                  <c:pt idx="8">
                    <c:v>$175,438</c:v>
                  </c:pt>
                  <c:pt idx="9">
                    <c:v>$253,755</c:v>
                  </c:pt>
                </c:lvl>
                <c:lvl>
                  <c:pt idx="0">
                    <c:v>ELEMENTO 1</c:v>
                  </c:pt>
                  <c:pt idx="1">
                    <c:v>VOCE 2</c:v>
                  </c:pt>
                  <c:pt idx="2">
                    <c:v>VOCE 3</c:v>
                  </c:pt>
                  <c:pt idx="3">
                    <c:v>VOCE 4</c:v>
                  </c:pt>
                  <c:pt idx="4">
                    <c:v>VOCE 5</c:v>
                  </c:pt>
                  <c:pt idx="5">
                    <c:v>VOCE 6</c:v>
                  </c:pt>
                  <c:pt idx="6">
                    <c:v>VOCE 7</c:v>
                  </c:pt>
                  <c:pt idx="7">
                    <c:v>ELEMENTO 8</c:v>
                  </c:pt>
                  <c:pt idx="8">
                    <c:v>ELEMENTO 9</c:v>
                  </c:pt>
                  <c:pt idx="9">
                    <c:v>ELEMENTO 10</c:v>
                  </c:pt>
                </c:lvl>
              </c:multiLvlStrCache>
            </c:multiLvlStrRef>
          </c:cat>
          <c:val>
            <c:numRef>
              <c:f>'Dati KPI - NON ELIMINARE'!$J$14</c:f>
              <c:numCache>
                <c:formatCode>"$"#,##0</c:formatCode>
                <c:ptCount val="1"/>
                <c:pt idx="0">
                  <c:v>9432128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1B-49B1-B761-914C51893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2099099288"/>
        <c:axId val="-2098311896"/>
      </c:barChart>
      <c:catAx>
        <c:axId val="-2099099288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-2098311896"/>
        <c:crosses val="autoZero"/>
        <c:auto val="1"/>
        <c:lblAlgn val="ctr"/>
        <c:lblOffset val="100"/>
        <c:noMultiLvlLbl val="0"/>
      </c:catAx>
      <c:valAx>
        <c:axId val="-2098311896"/>
        <c:scaling>
          <c:orientation val="minMax"/>
          <c:max val="10000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-2099099288"/>
        <c:crosses val="autoZero"/>
        <c:crossBetween val="between"/>
        <c:majorUnit val="1000000"/>
        <c:minorUnit val="5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 sz="30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it-IT" sz="3000" b="0">
                <a:solidFill>
                  <a:schemeClr val="accent5">
                    <a:lumMod val="75000"/>
                  </a:schemeClr>
                </a:solidFill>
              </a:rPr>
              <a:t>MARGINI DI PROFITTO</a:t>
            </a:r>
          </a:p>
        </c:rich>
      </c:tx>
      <c:layout>
        <c:manualLayout>
          <c:xMode val="edge"/>
          <c:yMode val="edge"/>
          <c:x val="0.45119444444444401"/>
          <c:y val="3.14985236220471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KPI - NON ELIMINARE'!$L$3</c:f>
              <c:strCache>
                <c:ptCount val="1"/>
                <c:pt idx="0">
                  <c:v>LORDO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F0"/>
              </a:solidFill>
              <a:ln>
                <a:noFill/>
              </a:ln>
              <a:effectLst/>
            </c:spPr>
          </c:marker>
          <c:cat>
            <c:strRef>
              <c:f>'Dati KPI - NON ELIMINARE'!$C$4:$C$13</c:f>
              <c:strCache>
                <c:ptCount val="10"/>
                <c:pt idx="0">
                  <c:v>ELEMENTO 1</c:v>
                </c:pt>
                <c:pt idx="1">
                  <c:v>VOCE 2</c:v>
                </c:pt>
                <c:pt idx="2">
                  <c:v>VOCE 3</c:v>
                </c:pt>
                <c:pt idx="3">
                  <c:v>VOCE 4</c:v>
                </c:pt>
                <c:pt idx="4">
                  <c:v>VOCE 5</c:v>
                </c:pt>
                <c:pt idx="5">
                  <c:v>VOCE 6</c:v>
                </c:pt>
                <c:pt idx="6">
                  <c:v>VOCE 7</c:v>
                </c:pt>
                <c:pt idx="7">
                  <c:v>ELEMENTO 8</c:v>
                </c:pt>
                <c:pt idx="8">
                  <c:v>ELEMENTO 9</c:v>
                </c:pt>
                <c:pt idx="9">
                  <c:v>ELEMENTO 10</c:v>
                </c:pt>
              </c:strCache>
            </c:strRef>
          </c:cat>
          <c:val>
            <c:numRef>
              <c:f>'Dati KPI - NON ELIMINARE'!$L$4:$L$13</c:f>
              <c:numCache>
                <c:formatCode>0%</c:formatCode>
                <c:ptCount val="10"/>
                <c:pt idx="0">
                  <c:v>0.76101800239808381</c:v>
                </c:pt>
                <c:pt idx="1">
                  <c:v>0.90250318278404218</c:v>
                </c:pt>
                <c:pt idx="2">
                  <c:v>0.77863750896309547</c:v>
                </c:pt>
                <c:pt idx="3">
                  <c:v>0.30207805493106854</c:v>
                </c:pt>
                <c:pt idx="4">
                  <c:v>0.85201448191928808</c:v>
                </c:pt>
                <c:pt idx="5">
                  <c:v>0.75430660211111611</c:v>
                </c:pt>
                <c:pt idx="6">
                  <c:v>0.89198651858736822</c:v>
                </c:pt>
                <c:pt idx="7">
                  <c:v>0.87206885478089047</c:v>
                </c:pt>
                <c:pt idx="8">
                  <c:v>0.87020490317553933</c:v>
                </c:pt>
                <c:pt idx="9">
                  <c:v>0.75950122234641504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AF-4D00-B484-474C08B6A31A}"/>
            </c:ext>
          </c:extLst>
        </c:ser>
        <c:ser>
          <c:idx val="1"/>
          <c:order val="1"/>
          <c:tx>
            <c:strRef>
              <c:f>'Dati KPI - NON ELIMINARE'!$M$3</c:f>
              <c:strCache>
                <c:ptCount val="1"/>
                <c:pt idx="0">
                  <c:v>NETTO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cat>
            <c:strRef>
              <c:f>'Dati KPI - NON ELIMINARE'!$C$4:$C$13</c:f>
              <c:strCache>
                <c:ptCount val="10"/>
                <c:pt idx="0">
                  <c:v>ELEMENTO 1</c:v>
                </c:pt>
                <c:pt idx="1">
                  <c:v>VOCE 2</c:v>
                </c:pt>
                <c:pt idx="2">
                  <c:v>VOCE 3</c:v>
                </c:pt>
                <c:pt idx="3">
                  <c:v>VOCE 4</c:v>
                </c:pt>
                <c:pt idx="4">
                  <c:v>VOCE 5</c:v>
                </c:pt>
                <c:pt idx="5">
                  <c:v>VOCE 6</c:v>
                </c:pt>
                <c:pt idx="6">
                  <c:v>VOCE 7</c:v>
                </c:pt>
                <c:pt idx="7">
                  <c:v>ELEMENTO 8</c:v>
                </c:pt>
                <c:pt idx="8">
                  <c:v>ELEMENTO 9</c:v>
                </c:pt>
                <c:pt idx="9">
                  <c:v>ELEMENTO 10</c:v>
                </c:pt>
              </c:strCache>
            </c:strRef>
          </c:cat>
          <c:val>
            <c:numRef>
              <c:f>'Dati KPI - NON ELIMINARE'!$M$4:$M$13</c:f>
              <c:numCache>
                <c:formatCode>0%</c:formatCode>
                <c:ptCount val="10"/>
                <c:pt idx="0">
                  <c:v>0.73839458819386283</c:v>
                </c:pt>
                <c:pt idx="1">
                  <c:v>0.89043479449122143</c:v>
                </c:pt>
                <c:pt idx="2">
                  <c:v>0.76981933080021181</c:v>
                </c:pt>
                <c:pt idx="3">
                  <c:v>0.25308972391725842</c:v>
                </c:pt>
                <c:pt idx="4">
                  <c:v>0.83467155860933429</c:v>
                </c:pt>
                <c:pt idx="5">
                  <c:v>0.74004150562235793</c:v>
                </c:pt>
                <c:pt idx="6">
                  <c:v>0.87075043168595345</c:v>
                </c:pt>
                <c:pt idx="7">
                  <c:v>0.84946803447341634</c:v>
                </c:pt>
                <c:pt idx="8">
                  <c:v>0.84784031944767579</c:v>
                </c:pt>
                <c:pt idx="9">
                  <c:v>0.7478648991493525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F-4D00-B484-474C08B6A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706456"/>
        <c:axId val="-2098821128"/>
      </c:lineChart>
      <c:catAx>
        <c:axId val="214370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98821128"/>
        <c:crosses val="autoZero"/>
        <c:auto val="1"/>
        <c:lblAlgn val="ctr"/>
        <c:lblOffset val="100"/>
        <c:noMultiLvlLbl val="0"/>
      </c:catAx>
      <c:valAx>
        <c:axId val="-2098821128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2143706456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  <a:tileRect/>
    </a:gra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hyperlink" Target="https://it.smartsheet.com/try-it?trp=37904&amp;utm_language=IT&amp;utm_source=template-excel&amp;utm_medium=content&amp;utm_campaign=ic-Sample+Simple+KPI+Dashboard-excel-37904-it&amp;lpa=ic+Sample+Simple+KPI+Dashboard+excel+37904+it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232681</xdr:colOff>
      <xdr:row>73</xdr:row>
      <xdr:rowOff>27213</xdr:rowOff>
    </xdr:from>
    <xdr:to>
      <xdr:col>24</xdr:col>
      <xdr:colOff>819149</xdr:colOff>
      <xdr:row>103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47625</xdr:rowOff>
    </xdr:from>
    <xdr:to>
      <xdr:col>11</xdr:col>
      <xdr:colOff>752475</xdr:colOff>
      <xdr:row>29</xdr:row>
      <xdr:rowOff>149678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483960</xdr:colOff>
      <xdr:row>1</xdr:row>
      <xdr:rowOff>104775</xdr:rowOff>
    </xdr:from>
    <xdr:to>
      <xdr:col>24</xdr:col>
      <xdr:colOff>838199</xdr:colOff>
      <xdr:row>29</xdr:row>
      <xdr:rowOff>122464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32</xdr:row>
      <xdr:rowOff>95251</xdr:rowOff>
    </xdr:from>
    <xdr:to>
      <xdr:col>12</xdr:col>
      <xdr:colOff>136979</xdr:colOff>
      <xdr:row>46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505731</xdr:colOff>
      <xdr:row>32</xdr:row>
      <xdr:rowOff>117475</xdr:rowOff>
    </xdr:from>
    <xdr:to>
      <xdr:col>25</xdr:col>
      <xdr:colOff>19050</xdr:colOff>
      <xdr:row>45</xdr:row>
      <xdr:rowOff>28575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238124</xdr:colOff>
      <xdr:row>48</xdr:row>
      <xdr:rowOff>67129</xdr:rowOff>
    </xdr:from>
    <xdr:to>
      <xdr:col>24</xdr:col>
      <xdr:colOff>838198</xdr:colOff>
      <xdr:row>70</xdr:row>
      <xdr:rowOff>200024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19</xdr:col>
      <xdr:colOff>254000</xdr:colOff>
      <xdr:row>0</xdr:row>
      <xdr:rowOff>38100</xdr:rowOff>
    </xdr:from>
    <xdr:to>
      <xdr:col>25</xdr:col>
      <xdr:colOff>12700</xdr:colOff>
      <xdr:row>0</xdr:row>
      <xdr:rowOff>702260</xdr:rowOff>
    </xdr:to>
    <xdr:pic>
      <xdr:nvPicPr>
        <xdr:cNvPr id="2" name="Picture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F7A28E-46B9-5948-CEF2-B9FF98A7E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976600" y="38100"/>
          <a:ext cx="4787900" cy="664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04&amp;utm_language=IT&amp;utm_source=template-excel&amp;utm_medium=content&amp;utm_campaign=ic-Sample+Simple+KPI+Dashboard-excel-37904-it&amp;lpa=ic+Sample+Simple+KPI+Dashboard+excel+3790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Y105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4" max="8" width="12" customWidth="1"/>
    <col min="11" max="12" width="11" customWidth="1"/>
    <col min="26" max="26" width="3.33203125" customWidth="1"/>
  </cols>
  <sheetData>
    <row r="1" spans="2:13" ht="57.75" customHeight="1">
      <c r="B1" s="33" t="s">
        <v>2</v>
      </c>
      <c r="C1" s="33"/>
      <c r="D1" s="33"/>
      <c r="E1" s="33"/>
      <c r="F1" s="33"/>
      <c r="G1" s="33"/>
      <c r="H1" s="33"/>
      <c r="I1" s="33"/>
      <c r="J1" s="33"/>
      <c r="K1" s="1"/>
      <c r="L1" s="1"/>
      <c r="M1" s="1"/>
    </row>
    <row r="31" spans="2:25" ht="27" customHeight="1" thickBo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2:25" ht="22.5" customHeight="1"/>
    <row r="47" spans="2:25" ht="27" customHeight="1" thickBo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72" spans="2:25" ht="27" customHeight="1" thickBo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105" spans="2:25" ht="50" customHeight="1">
      <c r="B105" s="34" t="s">
        <v>3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</sheetData>
  <mergeCells count="2">
    <mergeCell ref="B1:J1"/>
    <mergeCell ref="B105:Y105"/>
  </mergeCells>
  <phoneticPr fontId="8" type="noConversion"/>
  <hyperlinks>
    <hyperlink ref="B105:Y105" r:id="rId1" display="CLICCA QUI PER CREARE IN SMARTSHEET" xr:uid="{F0A074F0-339A-514F-9F68-1845DBDAFB95}"/>
  </hyperlinks>
  <pageMargins left="0.25" right="0.25" top="0.75" bottom="0.75" header="0.3" footer="0.3"/>
  <pageSetup scale="35" orientation="portrait" horizontalDpi="1200" verticalDpi="12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9.9978637043366805E-2"/>
  </sheetPr>
  <dimension ref="B1:O29"/>
  <sheetViews>
    <sheetView showGridLines="0" workbookViewId="0">
      <selection activeCell="H11" sqref="H11"/>
    </sheetView>
  </sheetViews>
  <sheetFormatPr baseColWidth="10" defaultColWidth="11" defaultRowHeight="16"/>
  <cols>
    <col min="1" max="1" width="3.33203125" customWidth="1"/>
    <col min="2" max="2" width="6.1640625" customWidth="1"/>
    <col min="3" max="3" width="26.6640625" customWidth="1"/>
    <col min="4" max="13" width="15.1640625" customWidth="1"/>
    <col min="14" max="14" width="3.33203125" customWidth="1"/>
  </cols>
  <sheetData>
    <row r="1" spans="2:15" ht="50" customHeight="1">
      <c r="B1" s="39" t="s">
        <v>4</v>
      </c>
      <c r="C1" s="39"/>
      <c r="D1" s="39"/>
      <c r="E1" s="39"/>
      <c r="F1" s="39"/>
      <c r="G1" s="39"/>
      <c r="H1" s="39"/>
      <c r="I1" s="39"/>
      <c r="J1" s="39"/>
      <c r="K1" s="39"/>
      <c r="L1" s="1"/>
      <c r="M1" s="1"/>
      <c r="N1" s="1"/>
      <c r="O1" s="1"/>
    </row>
    <row r="2" spans="2:15" ht="35" customHeight="1">
      <c r="B2" s="41" t="s">
        <v>5</v>
      </c>
      <c r="C2" s="41"/>
      <c r="D2" s="43" t="s">
        <v>0</v>
      </c>
      <c r="E2" s="43"/>
      <c r="F2" s="43"/>
      <c r="G2" s="40" t="s">
        <v>6</v>
      </c>
      <c r="H2" s="40"/>
      <c r="I2" s="42" t="s">
        <v>7</v>
      </c>
      <c r="J2" s="42"/>
      <c r="K2" s="42"/>
      <c r="L2" s="38" t="s">
        <v>8</v>
      </c>
      <c r="M2" s="38"/>
    </row>
    <row r="3" spans="2:15" ht="32" customHeight="1">
      <c r="B3" s="20" t="s">
        <v>9</v>
      </c>
      <c r="C3" s="21" t="s">
        <v>10</v>
      </c>
      <c r="D3" s="7" t="s">
        <v>11</v>
      </c>
      <c r="E3" s="7" t="s">
        <v>12</v>
      </c>
      <c r="F3" s="7" t="s">
        <v>13</v>
      </c>
      <c r="G3" s="8" t="s">
        <v>14</v>
      </c>
      <c r="H3" s="8" t="s">
        <v>15</v>
      </c>
      <c r="I3" s="6" t="s">
        <v>11</v>
      </c>
      <c r="J3" s="6" t="s">
        <v>12</v>
      </c>
      <c r="K3" s="6" t="s">
        <v>13</v>
      </c>
      <c r="L3" s="9" t="s">
        <v>16</v>
      </c>
      <c r="M3" s="9" t="s">
        <v>17</v>
      </c>
    </row>
    <row r="4" spans="2:15" ht="32" customHeight="1">
      <c r="B4" s="22">
        <v>1</v>
      </c>
      <c r="C4" s="22" t="s">
        <v>18</v>
      </c>
      <c r="D4" s="13">
        <v>129868</v>
      </c>
      <c r="E4" s="13">
        <v>256513</v>
      </c>
      <c r="F4" s="13">
        <f>(D4-E4)</f>
        <v>-126645</v>
      </c>
      <c r="G4" s="14">
        <v>24283</v>
      </c>
      <c r="H4" s="14">
        <f>G4+E4</f>
        <v>280796</v>
      </c>
      <c r="I4" s="13">
        <v>1100916</v>
      </c>
      <c r="J4" s="13">
        <v>1073357</v>
      </c>
      <c r="K4" s="13">
        <f>J4-I4</f>
        <v>-27559</v>
      </c>
      <c r="L4" s="10">
        <f>(J4-E4)/J4</f>
        <v>0.76101800239808381</v>
      </c>
      <c r="M4" s="10">
        <f>(J4-H4)/J4</f>
        <v>0.73839458819386283</v>
      </c>
    </row>
    <row r="5" spans="2:15" ht="32" customHeight="1">
      <c r="B5" s="22">
        <v>2</v>
      </c>
      <c r="C5" s="22" t="s">
        <v>19</v>
      </c>
      <c r="D5" s="15">
        <v>237605</v>
      </c>
      <c r="E5" s="15">
        <v>85618</v>
      </c>
      <c r="F5" s="15">
        <f t="shared" ref="F5:F13" si="0">(D5-E5)</f>
        <v>151987</v>
      </c>
      <c r="G5" s="16">
        <v>10598</v>
      </c>
      <c r="H5" s="16">
        <f t="shared" ref="H5:H13" si="1">G5+E5</f>
        <v>96216</v>
      </c>
      <c r="I5" s="25">
        <v>215534</v>
      </c>
      <c r="J5" s="25">
        <v>878162</v>
      </c>
      <c r="K5" s="25">
        <f t="shared" ref="K5:K13" si="2">J5-I5</f>
        <v>662628</v>
      </c>
      <c r="L5" s="11">
        <f t="shared" ref="L5:L13" si="3">(J5-E5)/J5</f>
        <v>0.90250318278404218</v>
      </c>
      <c r="M5" s="11">
        <f t="shared" ref="M5:M13" si="4">(J5-H5)/J5</f>
        <v>0.89043479449122143</v>
      </c>
    </row>
    <row r="6" spans="2:15" ht="32" customHeight="1">
      <c r="B6" s="22">
        <v>3</v>
      </c>
      <c r="C6" s="22" t="s">
        <v>20</v>
      </c>
      <c r="D6" s="13">
        <v>249420</v>
      </c>
      <c r="E6" s="13">
        <v>264259</v>
      </c>
      <c r="F6" s="13">
        <f t="shared" si="0"/>
        <v>-14839</v>
      </c>
      <c r="G6" s="14">
        <v>10527</v>
      </c>
      <c r="H6" s="14">
        <f t="shared" si="1"/>
        <v>274786</v>
      </c>
      <c r="I6" s="13">
        <v>820719</v>
      </c>
      <c r="J6" s="13">
        <v>1193784</v>
      </c>
      <c r="K6" s="13">
        <f t="shared" si="2"/>
        <v>373065</v>
      </c>
      <c r="L6" s="10">
        <f t="shared" si="3"/>
        <v>0.77863750896309547</v>
      </c>
      <c r="M6" s="10">
        <f t="shared" si="4"/>
        <v>0.76981933080021181</v>
      </c>
    </row>
    <row r="7" spans="2:15" ht="32" customHeight="1">
      <c r="B7" s="22">
        <v>4</v>
      </c>
      <c r="C7" s="22" t="s">
        <v>21</v>
      </c>
      <c r="D7" s="15">
        <v>226538</v>
      </c>
      <c r="E7" s="15">
        <v>293368</v>
      </c>
      <c r="F7" s="15">
        <f t="shared" si="0"/>
        <v>-66830</v>
      </c>
      <c r="G7" s="16">
        <v>20592</v>
      </c>
      <c r="H7" s="16">
        <f t="shared" si="1"/>
        <v>313960</v>
      </c>
      <c r="I7" s="25">
        <v>620242</v>
      </c>
      <c r="J7" s="25">
        <v>420345</v>
      </c>
      <c r="K7" s="25">
        <f t="shared" si="2"/>
        <v>-199897</v>
      </c>
      <c r="L7" s="11">
        <f t="shared" si="3"/>
        <v>0.30207805493106854</v>
      </c>
      <c r="M7" s="11">
        <f t="shared" si="4"/>
        <v>0.25308972391725842</v>
      </c>
    </row>
    <row r="8" spans="2:15" ht="32" customHeight="1">
      <c r="B8" s="22">
        <v>5</v>
      </c>
      <c r="C8" s="22" t="s">
        <v>22</v>
      </c>
      <c r="D8" s="13">
        <v>109478</v>
      </c>
      <c r="E8" s="13">
        <v>174003</v>
      </c>
      <c r="F8" s="13">
        <f t="shared" si="0"/>
        <v>-64525</v>
      </c>
      <c r="G8" s="14">
        <v>20392</v>
      </c>
      <c r="H8" s="14">
        <f t="shared" si="1"/>
        <v>194395</v>
      </c>
      <c r="I8" s="13">
        <v>821177</v>
      </c>
      <c r="J8" s="13">
        <v>1175811</v>
      </c>
      <c r="K8" s="13">
        <f t="shared" si="2"/>
        <v>354634</v>
      </c>
      <c r="L8" s="10">
        <f t="shared" si="3"/>
        <v>0.85201448191928808</v>
      </c>
      <c r="M8" s="10">
        <f t="shared" si="4"/>
        <v>0.83467155860933429</v>
      </c>
    </row>
    <row r="9" spans="2:15" ht="32" customHeight="1">
      <c r="B9" s="22">
        <v>6</v>
      </c>
      <c r="C9" s="22" t="s">
        <v>23</v>
      </c>
      <c r="D9" s="15">
        <v>129160</v>
      </c>
      <c r="E9" s="15">
        <v>249567</v>
      </c>
      <c r="F9" s="15">
        <f t="shared" si="0"/>
        <v>-120407</v>
      </c>
      <c r="G9" s="16">
        <v>14490</v>
      </c>
      <c r="H9" s="16">
        <f t="shared" si="1"/>
        <v>264057</v>
      </c>
      <c r="I9" s="25">
        <v>901263</v>
      </c>
      <c r="J9" s="25">
        <v>1015766</v>
      </c>
      <c r="K9" s="25">
        <f t="shared" si="2"/>
        <v>114503</v>
      </c>
      <c r="L9" s="11">
        <f t="shared" si="3"/>
        <v>0.75430660211111611</v>
      </c>
      <c r="M9" s="11">
        <f t="shared" si="4"/>
        <v>0.74004150562235793</v>
      </c>
    </row>
    <row r="10" spans="2:15" ht="32" customHeight="1">
      <c r="B10" s="22">
        <v>7</v>
      </c>
      <c r="C10" s="22" t="s">
        <v>24</v>
      </c>
      <c r="D10" s="13">
        <v>213785</v>
      </c>
      <c r="E10" s="13">
        <v>79255</v>
      </c>
      <c r="F10" s="13">
        <f t="shared" si="0"/>
        <v>134530</v>
      </c>
      <c r="G10" s="14">
        <v>15582</v>
      </c>
      <c r="H10" s="14">
        <f t="shared" si="1"/>
        <v>94837</v>
      </c>
      <c r="I10" s="13">
        <v>878528</v>
      </c>
      <c r="J10" s="13">
        <v>733751</v>
      </c>
      <c r="K10" s="13">
        <f t="shared" si="2"/>
        <v>-144777</v>
      </c>
      <c r="L10" s="10">
        <f t="shared" si="3"/>
        <v>0.89198651858736822</v>
      </c>
      <c r="M10" s="10">
        <f t="shared" si="4"/>
        <v>0.87075043168595345</v>
      </c>
    </row>
    <row r="11" spans="2:15" ht="32" customHeight="1">
      <c r="B11" s="22">
        <v>8</v>
      </c>
      <c r="C11" s="22" t="s">
        <v>25</v>
      </c>
      <c r="D11" s="15">
        <v>128283</v>
      </c>
      <c r="E11" s="15">
        <v>122300</v>
      </c>
      <c r="F11" s="15">
        <f t="shared" si="0"/>
        <v>5983</v>
      </c>
      <c r="G11" s="16">
        <v>21606</v>
      </c>
      <c r="H11" s="16">
        <f t="shared" si="1"/>
        <v>143906</v>
      </c>
      <c r="I11" s="25">
        <v>838380</v>
      </c>
      <c r="J11" s="25">
        <v>955983</v>
      </c>
      <c r="K11" s="25">
        <f t="shared" si="2"/>
        <v>117603</v>
      </c>
      <c r="L11" s="11">
        <f t="shared" si="3"/>
        <v>0.87206885478089047</v>
      </c>
      <c r="M11" s="11">
        <f t="shared" si="4"/>
        <v>0.84946803447341634</v>
      </c>
    </row>
    <row r="12" spans="2:15" ht="32" customHeight="1">
      <c r="B12" s="22">
        <v>9</v>
      </c>
      <c r="C12" s="22" t="s">
        <v>26</v>
      </c>
      <c r="D12" s="13">
        <v>175438</v>
      </c>
      <c r="E12" s="13">
        <v>119943</v>
      </c>
      <c r="F12" s="13">
        <f t="shared" si="0"/>
        <v>55495</v>
      </c>
      <c r="G12" s="14">
        <v>20667</v>
      </c>
      <c r="H12" s="14">
        <f t="shared" si="1"/>
        <v>140610</v>
      </c>
      <c r="I12" s="13">
        <v>1073157</v>
      </c>
      <c r="J12" s="13">
        <v>924095</v>
      </c>
      <c r="K12" s="13">
        <f t="shared" si="2"/>
        <v>-149062</v>
      </c>
      <c r="L12" s="10">
        <f t="shared" si="3"/>
        <v>0.87020490317553933</v>
      </c>
      <c r="M12" s="10">
        <f t="shared" si="4"/>
        <v>0.84784031944767579</v>
      </c>
    </row>
    <row r="13" spans="2:15" ht="32" customHeight="1">
      <c r="B13" s="22">
        <v>10</v>
      </c>
      <c r="C13" s="22" t="s">
        <v>27</v>
      </c>
      <c r="D13" s="15">
        <v>253755</v>
      </c>
      <c r="E13" s="15">
        <v>255187</v>
      </c>
      <c r="F13" s="15">
        <f t="shared" si="0"/>
        <v>-1432</v>
      </c>
      <c r="G13" s="16">
        <v>12347</v>
      </c>
      <c r="H13" s="16">
        <f t="shared" si="1"/>
        <v>267534</v>
      </c>
      <c r="I13" s="25">
        <v>1141047</v>
      </c>
      <c r="J13" s="25">
        <v>1061074</v>
      </c>
      <c r="K13" s="25">
        <f t="shared" si="2"/>
        <v>-79973</v>
      </c>
      <c r="L13" s="11">
        <f t="shared" si="3"/>
        <v>0.75950122234641504</v>
      </c>
      <c r="M13" s="11">
        <f t="shared" si="4"/>
        <v>0.7478648991493525</v>
      </c>
    </row>
    <row r="14" spans="2:15" ht="32" customHeight="1">
      <c r="B14" s="23"/>
      <c r="C14" s="24"/>
      <c r="D14" s="17">
        <f>SUM(D4:D13)</f>
        <v>1853330</v>
      </c>
      <c r="E14" s="17">
        <f t="shared" ref="E14:K14" si="5">SUM(E4:E13)</f>
        <v>1900013</v>
      </c>
      <c r="F14" s="17">
        <f t="shared" si="5"/>
        <v>-46683</v>
      </c>
      <c r="G14" s="18">
        <f>SUM(G4:G13)</f>
        <v>171084</v>
      </c>
      <c r="H14" s="18">
        <f>SUM(H4:H13)</f>
        <v>2071097</v>
      </c>
      <c r="I14" s="19">
        <f t="shared" si="5"/>
        <v>8410963</v>
      </c>
      <c r="J14" s="19">
        <f t="shared" si="5"/>
        <v>9432128</v>
      </c>
      <c r="K14" s="19">
        <f t="shared" si="5"/>
        <v>1021165</v>
      </c>
      <c r="L14" s="12">
        <f>SUM(L4:L13)/10</f>
        <v>0.77443193319969061</v>
      </c>
      <c r="M14" s="12">
        <f>SUM(M4:M13)/10</f>
        <v>0.75423751863906441</v>
      </c>
    </row>
    <row r="15" spans="2: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 ht="42.75" customHeight="1">
      <c r="C16" s="1"/>
      <c r="D16" s="35" t="s">
        <v>28</v>
      </c>
      <c r="E16" s="36"/>
      <c r="F16" s="37"/>
      <c r="G16" s="1"/>
      <c r="H16" s="1"/>
      <c r="I16" s="1"/>
      <c r="J16" s="1"/>
      <c r="K16" s="1"/>
      <c r="L16" s="1"/>
      <c r="M16" s="1"/>
      <c r="N16" s="1"/>
      <c r="O16" s="1"/>
    </row>
    <row r="17" spans="3:15" ht="32" customHeight="1">
      <c r="C17" s="1"/>
      <c r="D17" s="30" t="s">
        <v>29</v>
      </c>
      <c r="E17" s="30" t="s">
        <v>30</v>
      </c>
      <c r="F17" s="30" t="s">
        <v>31</v>
      </c>
      <c r="G17" s="1"/>
      <c r="H17" s="1"/>
      <c r="I17" s="1"/>
      <c r="J17" s="1"/>
      <c r="K17" s="1"/>
      <c r="L17" s="1"/>
      <c r="M17" s="1"/>
      <c r="N17" s="1"/>
      <c r="O17" s="1"/>
    </row>
    <row r="18" spans="3:15" ht="32" customHeight="1">
      <c r="C18" s="1"/>
      <c r="D18" s="26">
        <v>2027</v>
      </c>
      <c r="E18" s="27">
        <v>3613439</v>
      </c>
      <c r="F18" s="27">
        <v>3293202</v>
      </c>
      <c r="G18" s="1"/>
      <c r="H18" s="1"/>
      <c r="I18" s="1"/>
      <c r="J18" s="1"/>
      <c r="K18" s="1"/>
      <c r="L18" s="1"/>
      <c r="M18" s="1"/>
      <c r="N18" s="1"/>
      <c r="O18" s="1"/>
    </row>
    <row r="19" spans="3:15" ht="32" customHeight="1">
      <c r="C19" s="1"/>
      <c r="D19" s="28">
        <v>2028</v>
      </c>
      <c r="E19" s="29">
        <v>3508776</v>
      </c>
      <c r="F19" s="29">
        <v>3441854</v>
      </c>
      <c r="G19" s="1"/>
      <c r="H19" s="4"/>
      <c r="I19" s="4"/>
      <c r="J19" s="1"/>
      <c r="K19" s="1"/>
      <c r="L19" s="1"/>
      <c r="M19" s="1"/>
      <c r="N19" s="1"/>
      <c r="O19" s="1"/>
    </row>
    <row r="20" spans="3:15" ht="32" customHeight="1">
      <c r="C20" s="1"/>
      <c r="D20" s="26">
        <v>2029</v>
      </c>
      <c r="E20" s="27">
        <v>3719457</v>
      </c>
      <c r="F20" s="27">
        <v>3531844</v>
      </c>
      <c r="G20" s="1"/>
      <c r="H20" s="4"/>
      <c r="I20" s="4"/>
      <c r="J20" s="3"/>
      <c r="M20" s="1"/>
      <c r="N20" s="1"/>
      <c r="O20" s="1"/>
    </row>
    <row r="21" spans="3:15" ht="32" customHeight="1">
      <c r="C21" s="1"/>
      <c r="D21" s="28">
        <v>2030</v>
      </c>
      <c r="E21" s="29">
        <v>3310212</v>
      </c>
      <c r="F21" s="29">
        <v>3354051</v>
      </c>
      <c r="G21" s="1"/>
      <c r="H21" s="4"/>
      <c r="I21" s="4"/>
      <c r="J21" s="3"/>
      <c r="M21" s="1"/>
      <c r="N21" s="1"/>
      <c r="O21" s="1"/>
    </row>
    <row r="22" spans="3:15" ht="32" customHeight="1">
      <c r="D22" s="26">
        <v>2031</v>
      </c>
      <c r="E22" s="27">
        <v>3945202</v>
      </c>
      <c r="F22" s="27">
        <v>3476155</v>
      </c>
      <c r="H22" s="2"/>
      <c r="I22" s="2"/>
      <c r="J22" s="3"/>
    </row>
    <row r="23" spans="3:15" ht="32" customHeight="1">
      <c r="D23" s="28">
        <v>2032</v>
      </c>
      <c r="E23" s="29">
        <v>3938152</v>
      </c>
      <c r="F23" s="29">
        <v>3538468</v>
      </c>
      <c r="H23" s="4"/>
      <c r="I23" s="2"/>
      <c r="J23" s="3"/>
    </row>
    <row r="24" spans="3:15" ht="32" customHeight="1">
      <c r="D24" s="26">
        <v>2033</v>
      </c>
      <c r="E24" s="27">
        <v>3733706</v>
      </c>
      <c r="F24" s="27">
        <v>3727037</v>
      </c>
      <c r="H24" s="2"/>
      <c r="I24" s="2"/>
      <c r="J24" s="3"/>
    </row>
    <row r="25" spans="3:15" ht="32" customHeight="1">
      <c r="D25" s="28">
        <v>2034</v>
      </c>
      <c r="E25" s="29">
        <v>3526698</v>
      </c>
      <c r="F25" s="29">
        <v>3425405</v>
      </c>
      <c r="J25" s="3"/>
    </row>
    <row r="26" spans="3:15" ht="32" customHeight="1">
      <c r="D26" s="26">
        <v>2035</v>
      </c>
      <c r="E26" s="27">
        <v>3632971</v>
      </c>
      <c r="F26" s="27">
        <v>3734041</v>
      </c>
      <c r="J26" s="3"/>
    </row>
    <row r="27" spans="3:15" ht="32" customHeight="1">
      <c r="D27" s="28">
        <v>2036</v>
      </c>
      <c r="E27" s="29">
        <v>3206487</v>
      </c>
      <c r="F27" s="29">
        <v>3677074</v>
      </c>
      <c r="J27" s="3"/>
    </row>
    <row r="28" spans="3:15">
      <c r="J28" s="3"/>
    </row>
    <row r="29" spans="3:15">
      <c r="J29" s="3"/>
    </row>
  </sheetData>
  <mergeCells count="7">
    <mergeCell ref="D16:F16"/>
    <mergeCell ref="L2:M2"/>
    <mergeCell ref="B1:K1"/>
    <mergeCell ref="G2:H2"/>
    <mergeCell ref="B2:C2"/>
    <mergeCell ref="I2:K2"/>
    <mergeCell ref="D2:F2"/>
  </mergeCells>
  <phoneticPr fontId="8" type="noConversion"/>
  <pageMargins left="0.7" right="0.7" top="0.75" bottom="0.75" header="0.3" footer="0.3"/>
  <ignoredErrors>
    <ignoredError sqref="L1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73DB-E7B4-48A7-9CCF-01C6FBA6EA01}">
  <sheetPr>
    <tabColor theme="1" tint="0.34998626667073579"/>
  </sheetPr>
  <dimension ref="B2"/>
  <sheetViews>
    <sheetView showGridLines="0" workbookViewId="0">
      <selection activeCell="B48" sqref="B48"/>
    </sheetView>
  </sheetViews>
  <sheetFormatPr baseColWidth="10" defaultColWidth="8.83203125" defaultRowHeight="16"/>
  <cols>
    <col min="1" max="1" width="3.33203125" customWidth="1"/>
    <col min="2" max="2" width="82.1640625" customWidth="1"/>
  </cols>
  <sheetData>
    <row r="2" spans="2:2" s="31" customFormat="1" ht="125.25" customHeight="1">
      <c r="B2" s="32" t="s">
        <v>1</v>
      </c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Dashboard KPI</vt:lpstr>
      <vt:lpstr>Dati KPI - NON ELIMINARE</vt:lpstr>
      <vt:lpstr>- Dichiarazione di non responsa</vt:lpstr>
      <vt:lpstr>'Dashboard KPI'!Print_Area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cp:lastPrinted>2023-01-12T12:22:26Z</cp:lastPrinted>
  <dcterms:created xsi:type="dcterms:W3CDTF">2016-03-21T16:06:55Z</dcterms:created>
  <dcterms:modified xsi:type="dcterms:W3CDTF">2024-02-13T20:09:55Z</dcterms:modified>
</cp:coreProperties>
</file>