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lead-tracking-template/"/>
    </mc:Choice>
  </mc:AlternateContent>
  <xr:revisionPtr revIDLastSave="0" documentId="13_ncr:1_{537ACF05-44E4-1A47-83EB-EB4A377F866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Dashboard di generazione di lea" sheetId="1" r:id="rId1"/>
    <sheet name="- Dichiarazione di non responsa" sheetId="3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1" l="1"/>
  <c r="O53" i="1"/>
  <c r="N50" i="1"/>
  <c r="N53" i="1"/>
  <c r="M50" i="1"/>
  <c r="M53" i="1"/>
  <c r="L50" i="1"/>
  <c r="L53" i="1"/>
  <c r="K50" i="1"/>
  <c r="K53" i="1"/>
  <c r="J50" i="1"/>
  <c r="J53" i="1"/>
  <c r="I50" i="1"/>
  <c r="I53" i="1"/>
  <c r="H50" i="1"/>
  <c r="H53" i="1"/>
  <c r="G50" i="1"/>
  <c r="G53" i="1"/>
  <c r="F50" i="1"/>
  <c r="F53" i="1"/>
  <c r="E50" i="1"/>
  <c r="E53" i="1"/>
  <c r="D50" i="1"/>
  <c r="D53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C4" i="1"/>
  <c r="D5" i="1"/>
  <c r="C7" i="1"/>
</calcChain>
</file>

<file path=xl/sharedStrings.xml><?xml version="1.0" encoding="utf-8"?>
<sst xmlns="http://schemas.openxmlformats.org/spreadsheetml/2006/main" count="44" uniqueCount="30">
  <si>
    <t>FCBK 213</t>
  </si>
  <si>
    <t>CONF 57</t>
  </si>
  <si>
    <t>FCBK 219</t>
  </si>
  <si>
    <t>TWEET 211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</si>
  <si>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</si>
  <si>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DI GENERAZIONE DI LEAD</t>
  </si>
  <si>
    <t>LEAD</t>
  </si>
  <si>
    <t>OBIETTIVO</t>
  </si>
  <si>
    <t>% DELL'OBIETTIVO</t>
  </si>
  <si>
    <t>LEAD A FONTE</t>
  </si>
  <si>
    <t>TEMPO DI RISPOSTA SU 30 GIORNI</t>
  </si>
  <si>
    <t>LEAD OLTRE 30 GIORNI</t>
  </si>
  <si>
    <t xml:space="preserve">TOTALE LEAD PER </t>
  </si>
  <si>
    <t>DATA</t>
  </si>
  <si>
    <t>ORIGINE</t>
  </si>
  <si>
    <t>GIORNO</t>
  </si>
  <si>
    <t>PAROLE AD 215</t>
  </si>
  <si>
    <t>POST DEL BLOG 241</t>
  </si>
  <si>
    <t>POST DEL BLOG 242</t>
  </si>
  <si>
    <t>POST DEL BLOG 240</t>
  </si>
  <si>
    <t>DIRETTA 84</t>
  </si>
  <si>
    <t>RICERCA 159</t>
  </si>
  <si>
    <t>RICERCA 182</t>
  </si>
  <si>
    <t>FONTE SCONOSCIUTA</t>
  </si>
  <si>
    <t>TOTALE</t>
  </si>
  <si>
    <t>TOTALE LEAD PER SORGENTE</t>
  </si>
  <si>
    <t>LEAD PER OPP</t>
  </si>
  <si>
    <t>VALORE LEAD</t>
  </si>
  <si>
    <t>VALORE PER LEAD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</si>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</sst>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6"/>
      <color theme="1"/>
      <name val="Century Gothic"/>
      <family val="1"/>
    </font>
    <font>
      <b/>
      <sz val="28"/>
      <color theme="1"/>
      <name val="Century Gothic"/>
      <family val="1"/>
    </font>
    <font>
      <b/>
      <sz val="14"/>
      <color theme="1"/>
      <name val="Century Gothic"/>
      <family val="1"/>
    </font>
    <font>
      <b/>
      <sz val="18"/>
      <color theme="0" tint="-0.499984740745262"/>
      <name val="Century Gothic"/>
      <family val="1"/>
    </font>
    <font>
      <sz val="11"/>
      <color theme="1"/>
      <name val="Century Gothic"/>
      <family val="1"/>
    </font>
    <font>
      <b/>
      <sz val="24"/>
      <color theme="1"/>
      <name val="Century Gothic"/>
      <family val="1"/>
    </font>
    <font>
      <b/>
      <sz val="14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3" fontId="5" fillId="4" borderId="0" xfId="1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9" fontId="9" fillId="4" borderId="0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wrapText="1" indent="1"/>
    </xf>
    <xf numFmtId="0" fontId="12" fillId="5" borderId="6" xfId="0" applyFont="1" applyFill="1" applyBorder="1" applyAlignment="1">
      <alignment horizontal="left" wrapText="1" indent="1"/>
    </xf>
    <xf numFmtId="0" fontId="12" fillId="5" borderId="2" xfId="0" applyFont="1" applyFill="1" applyBorder="1" applyAlignment="1">
      <alignment horizontal="left" wrapText="1" indent="1"/>
    </xf>
    <xf numFmtId="0" fontId="12" fillId="5" borderId="3" xfId="0" applyFont="1" applyFill="1" applyBorder="1" applyAlignment="1">
      <alignment horizontal="left" wrapText="1" indent="1"/>
    </xf>
    <xf numFmtId="0" fontId="12" fillId="5" borderId="4" xfId="0" applyFont="1" applyFill="1" applyBorder="1" applyAlignment="1">
      <alignment horizontal="left" wrapText="1" indent="1"/>
    </xf>
    <xf numFmtId="0" fontId="13" fillId="6" borderId="8" xfId="0" applyFont="1" applyFill="1" applyBorder="1" applyAlignment="1">
      <alignment horizontal="left" wrapText="1" indent="1"/>
    </xf>
    <xf numFmtId="0" fontId="13" fillId="6" borderId="9" xfId="0" applyFont="1" applyFill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" fontId="11" fillId="0" borderId="1" xfId="0" applyNumberFormat="1" applyFont="1" applyBorder="1" applyAlignment="1">
      <alignment horizontal="left" wrapText="1" indent="1"/>
    </xf>
    <xf numFmtId="1" fontId="11" fillId="0" borderId="1" xfId="3" applyNumberFormat="1" applyFont="1" applyBorder="1" applyAlignment="1">
      <alignment horizontal="left" wrapText="1" indent="1"/>
    </xf>
    <xf numFmtId="0" fontId="13" fillId="7" borderId="1" xfId="0" applyFont="1" applyFill="1" applyBorder="1" applyAlignment="1">
      <alignment horizontal="left" wrapText="1" indent="1"/>
    </xf>
    <xf numFmtId="1" fontId="11" fillId="7" borderId="1" xfId="0" applyNumberFormat="1" applyFont="1" applyFill="1" applyBorder="1" applyAlignment="1">
      <alignment horizontal="left" wrapText="1" indent="1"/>
    </xf>
    <xf numFmtId="1" fontId="11" fillId="7" borderId="1" xfId="3" applyNumberFormat="1" applyFont="1" applyFill="1" applyBorder="1" applyAlignment="1">
      <alignment horizontal="left" wrapText="1" indent="1"/>
    </xf>
    <xf numFmtId="0" fontId="13" fillId="4" borderId="1" xfId="0" applyFont="1" applyFill="1" applyBorder="1" applyAlignment="1">
      <alignment horizontal="left" wrapText="1" indent="1"/>
    </xf>
    <xf numFmtId="1" fontId="11" fillId="4" borderId="1" xfId="0" applyNumberFormat="1" applyFont="1" applyFill="1" applyBorder="1" applyAlignment="1">
      <alignment horizontal="left" wrapText="1" indent="1"/>
    </xf>
    <xf numFmtId="1" fontId="11" fillId="0" borderId="1" xfId="0" applyNumberFormat="1" applyFont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left" vertical="center" wrapText="1" indent="1"/>
    </xf>
    <xf numFmtId="1" fontId="11" fillId="7" borderId="1" xfId="0" applyNumberFormat="1" applyFont="1" applyFill="1" applyBorder="1" applyAlignment="1">
      <alignment horizontal="left" vertical="center" wrapText="1" indent="1"/>
    </xf>
    <xf numFmtId="1" fontId="13" fillId="8" borderId="1" xfId="0" applyNumberFormat="1" applyFont="1" applyFill="1" applyBorder="1" applyAlignment="1">
      <alignment horizontal="left" vertical="center" wrapText="1" indent="1"/>
    </xf>
    <xf numFmtId="0" fontId="13" fillId="8" borderId="1" xfId="0" applyFont="1" applyFill="1" applyBorder="1" applyAlignment="1">
      <alignment horizontal="left" vertical="center" wrapText="1" indent="1"/>
    </xf>
    <xf numFmtId="0" fontId="13" fillId="0" borderId="10" xfId="0" applyFont="1" applyBorder="1" applyAlignment="1">
      <alignment horizontal="left" vertical="center" wrapText="1" indent="1"/>
    </xf>
    <xf numFmtId="1" fontId="11" fillId="0" borderId="10" xfId="0" applyNumberFormat="1" applyFont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wrapText="1" indent="1"/>
    </xf>
    <xf numFmtId="1" fontId="11" fillId="6" borderId="1" xfId="0" applyNumberFormat="1" applyFont="1" applyFill="1" applyBorder="1" applyAlignment="1">
      <alignment horizontal="left" wrapText="1" indent="1"/>
    </xf>
    <xf numFmtId="164" fontId="11" fillId="0" borderId="1" xfId="3" applyNumberFormat="1" applyFont="1" applyFill="1" applyBorder="1" applyAlignment="1">
      <alignment horizontal="left" wrapText="1" indent="1"/>
    </xf>
    <xf numFmtId="165" fontId="11" fillId="0" borderId="1" xfId="2" applyNumberFormat="1" applyFont="1" applyFill="1" applyBorder="1" applyAlignment="1">
      <alignment horizontal="left" wrapText="1" indent="1"/>
    </xf>
    <xf numFmtId="0" fontId="12" fillId="2" borderId="3" xfId="0" applyFont="1" applyFill="1" applyBorder="1" applyAlignment="1">
      <alignment horizontal="left" wrapText="1" indent="1"/>
    </xf>
    <xf numFmtId="0" fontId="12" fillId="2" borderId="4" xfId="0" applyFont="1" applyFill="1" applyBorder="1" applyAlignment="1">
      <alignment horizontal="left" wrapText="1" indent="1"/>
    </xf>
    <xf numFmtId="0" fontId="14" fillId="4" borderId="0" xfId="0" applyFont="1" applyFill="1" applyAlignment="1">
      <alignment vertical="center"/>
    </xf>
    <xf numFmtId="0" fontId="12" fillId="5" borderId="1" xfId="0" applyFont="1" applyFill="1" applyBorder="1" applyAlignment="1">
      <alignment horizontal="left" wrapText="1"/>
    </xf>
    <xf numFmtId="0" fontId="12" fillId="5" borderId="10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wrapText="1" indent="1"/>
    </xf>
    <xf numFmtId="0" fontId="12" fillId="2" borderId="5" xfId="0" applyFont="1" applyFill="1" applyBorder="1" applyAlignment="1">
      <alignment horizontal="left" vertical="center" wrapText="1" indent="1"/>
    </xf>
    <xf numFmtId="0" fontId="15" fillId="0" borderId="0" xfId="4"/>
    <xf numFmtId="0" fontId="2" fillId="0" borderId="11" xfId="4" applyFont="1" applyBorder="1" applyAlignment="1">
      <alignment horizontal="left" vertical="center" wrapText="1" indent="2"/>
    </xf>
    <xf numFmtId="0" fontId="17" fillId="9" borderId="0" xfId="5" applyFont="1" applyFill="1" applyAlignment="1">
      <alignment horizontal="center" vertical="center"/>
    </xf>
    <xf numFmtId="0" fontId="17" fillId="9" borderId="0" xfId="5" applyFont="1" applyFill="1" applyAlignment="1"/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2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2">
                    <a:lumMod val="25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'Dashboard di generazione di lea'!$Q$15:$Q$44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'Dashboard di generazione di lea'!$R$15:$R$44</c:f>
              <c:numCache>
                <c:formatCode>0</c:formatCode>
                <c:ptCount val="30"/>
                <c:pt idx="0">
                  <c:v>408</c:v>
                </c:pt>
                <c:pt idx="1">
                  <c:v>452</c:v>
                </c:pt>
                <c:pt idx="2">
                  <c:v>614</c:v>
                </c:pt>
                <c:pt idx="3">
                  <c:v>379</c:v>
                </c:pt>
                <c:pt idx="4">
                  <c:v>339</c:v>
                </c:pt>
                <c:pt idx="5">
                  <c:v>522</c:v>
                </c:pt>
                <c:pt idx="6">
                  <c:v>517</c:v>
                </c:pt>
                <c:pt idx="7">
                  <c:v>467</c:v>
                </c:pt>
                <c:pt idx="8">
                  <c:v>310</c:v>
                </c:pt>
                <c:pt idx="9">
                  <c:v>391</c:v>
                </c:pt>
                <c:pt idx="10">
                  <c:v>469</c:v>
                </c:pt>
                <c:pt idx="11">
                  <c:v>415</c:v>
                </c:pt>
                <c:pt idx="12">
                  <c:v>444</c:v>
                </c:pt>
                <c:pt idx="13">
                  <c:v>516</c:v>
                </c:pt>
                <c:pt idx="14">
                  <c:v>581</c:v>
                </c:pt>
                <c:pt idx="15">
                  <c:v>373</c:v>
                </c:pt>
                <c:pt idx="16">
                  <c:v>645</c:v>
                </c:pt>
                <c:pt idx="17">
                  <c:v>449</c:v>
                </c:pt>
                <c:pt idx="18">
                  <c:v>407</c:v>
                </c:pt>
                <c:pt idx="19">
                  <c:v>502</c:v>
                </c:pt>
                <c:pt idx="20">
                  <c:v>670</c:v>
                </c:pt>
                <c:pt idx="21">
                  <c:v>739</c:v>
                </c:pt>
                <c:pt idx="22">
                  <c:v>427</c:v>
                </c:pt>
                <c:pt idx="23">
                  <c:v>462</c:v>
                </c:pt>
                <c:pt idx="24">
                  <c:v>417</c:v>
                </c:pt>
                <c:pt idx="25">
                  <c:v>486</c:v>
                </c:pt>
                <c:pt idx="26">
                  <c:v>444</c:v>
                </c:pt>
                <c:pt idx="27">
                  <c:v>473</c:v>
                </c:pt>
                <c:pt idx="28">
                  <c:v>483</c:v>
                </c:pt>
                <c:pt idx="29">
                  <c:v>493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81-4209-8C14-E0D03277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2144"/>
        <c:axId val="69788032"/>
      </c:scatterChart>
      <c:valAx>
        <c:axId val="69782144"/>
        <c:scaling>
          <c:orientation val="minMax"/>
          <c:max val="30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rnd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8032"/>
        <c:crosses val="autoZero"/>
        <c:crossBetween val="midCat"/>
        <c:majorUnit val="1"/>
      </c:valAx>
      <c:valAx>
        <c:axId val="6978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82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2">
                  <a:lumMod val="25000"/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'Dashboard di generazione di lea'!$D$49:$O$49</c:f>
              <c:strCache>
                <c:ptCount val="12"/>
                <c:pt idx="0">
                  <c:v>PAROLE AD 215</c:v>
                </c:pt>
                <c:pt idx="1">
                  <c:v>POST DEL BLOG 241</c:v>
                </c:pt>
                <c:pt idx="2">
                  <c:v>POST DEL BLOG 242</c:v>
                </c:pt>
                <c:pt idx="3">
                  <c:v>POST DEL BLOG 240</c:v>
                </c:pt>
                <c:pt idx="4">
                  <c:v>CONF 57</c:v>
                </c:pt>
                <c:pt idx="5">
                  <c:v>DIRETTA 84</c:v>
                </c:pt>
                <c:pt idx="6">
                  <c:v>FCBK 213</c:v>
                </c:pt>
                <c:pt idx="7">
                  <c:v>FCBK 219</c:v>
                </c:pt>
                <c:pt idx="8">
                  <c:v>RICERCA 159</c:v>
                </c:pt>
                <c:pt idx="9">
                  <c:v>RICERCA 182</c:v>
                </c:pt>
                <c:pt idx="10">
                  <c:v>TWEET 211</c:v>
                </c:pt>
                <c:pt idx="11">
                  <c:v>FONTE SCONOSCIUTA</c:v>
                </c:pt>
              </c:strCache>
            </c:strRef>
          </c:cat>
          <c:val>
            <c:numRef>
              <c:f>'Dashboard di generazione di lea'!$D$50:$O$50</c:f>
              <c:numCache>
                <c:formatCode>0</c:formatCode>
                <c:ptCount val="12"/>
                <c:pt idx="0">
                  <c:v>193</c:v>
                </c:pt>
                <c:pt idx="1">
                  <c:v>3562</c:v>
                </c:pt>
                <c:pt idx="2">
                  <c:v>3518</c:v>
                </c:pt>
                <c:pt idx="3">
                  <c:v>4069</c:v>
                </c:pt>
                <c:pt idx="4">
                  <c:v>178</c:v>
                </c:pt>
                <c:pt idx="5">
                  <c:v>54</c:v>
                </c:pt>
                <c:pt idx="6">
                  <c:v>132</c:v>
                </c:pt>
                <c:pt idx="7">
                  <c:v>216</c:v>
                </c:pt>
                <c:pt idx="8">
                  <c:v>1005</c:v>
                </c:pt>
                <c:pt idx="9">
                  <c:v>1022</c:v>
                </c:pt>
                <c:pt idx="10">
                  <c:v>245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8-4CF4-A301-A4FEAC274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70619520"/>
        <c:axId val="70621056"/>
      </c:barChart>
      <c:catAx>
        <c:axId val="70619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621056"/>
        <c:crosses val="autoZero"/>
        <c:auto val="1"/>
        <c:lblAlgn val="ctr"/>
        <c:lblOffset val="100"/>
        <c:noMultiLvlLbl val="0"/>
      </c:catAx>
      <c:valAx>
        <c:axId val="7062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61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75000"/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'Dashboard di generazione di lea'!$D$49:$O$49</c:f>
              <c:strCache>
                <c:ptCount val="12"/>
                <c:pt idx="0">
                  <c:v>PAROLE AD 215</c:v>
                </c:pt>
                <c:pt idx="1">
                  <c:v>POST DEL BLOG 241</c:v>
                </c:pt>
                <c:pt idx="2">
                  <c:v>POST DEL BLOG 242</c:v>
                </c:pt>
                <c:pt idx="3">
                  <c:v>POST DEL BLOG 240</c:v>
                </c:pt>
                <c:pt idx="4">
                  <c:v>CONF 57</c:v>
                </c:pt>
                <c:pt idx="5">
                  <c:v>DIRETTA 84</c:v>
                </c:pt>
                <c:pt idx="6">
                  <c:v>FCBK 213</c:v>
                </c:pt>
                <c:pt idx="7">
                  <c:v>FCBK 219</c:v>
                </c:pt>
                <c:pt idx="8">
                  <c:v>RICERCA 159</c:v>
                </c:pt>
                <c:pt idx="9">
                  <c:v>RICERCA 182</c:v>
                </c:pt>
                <c:pt idx="10">
                  <c:v>TWEET 211</c:v>
                </c:pt>
                <c:pt idx="11">
                  <c:v>FONTE SCONOSCIUTA</c:v>
                </c:pt>
              </c:strCache>
            </c:strRef>
          </c:cat>
          <c:val>
            <c:numRef>
              <c:f>'Dashboard di generazione di lea'!$D$52:$O$52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4000</c:v>
                </c:pt>
                <c:pt idx="2">
                  <c:v>3500</c:v>
                </c:pt>
                <c:pt idx="3">
                  <c:v>6200</c:v>
                </c:pt>
                <c:pt idx="4">
                  <c:v>22000</c:v>
                </c:pt>
                <c:pt idx="5">
                  <c:v>6500</c:v>
                </c:pt>
                <c:pt idx="6">
                  <c:v>1426</c:v>
                </c:pt>
                <c:pt idx="7">
                  <c:v>1101</c:v>
                </c:pt>
                <c:pt idx="8">
                  <c:v>2697</c:v>
                </c:pt>
                <c:pt idx="9">
                  <c:v>8200</c:v>
                </c:pt>
                <c:pt idx="10">
                  <c:v>1460</c:v>
                </c:pt>
                <c:pt idx="11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B-4F44-B918-9651F376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70522752"/>
        <c:axId val="70524288"/>
      </c:barChart>
      <c:catAx>
        <c:axId val="7052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524288"/>
        <c:crosses val="autoZero"/>
        <c:auto val="1"/>
        <c:lblAlgn val="ctr"/>
        <c:lblOffset val="100"/>
        <c:noMultiLvlLbl val="0"/>
      </c:catAx>
      <c:valAx>
        <c:axId val="7052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05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it.smartsheet.com/try-it?trp=37800&amp;utm_language=IT&amp;utm_source=template-excel&amp;utm_medium=content&amp;utm_campaign=ic-Lead+Generation+Dashboard+Tracker-excel-37800-it&amp;lpa=ic+Lead+Generation+Dashboard+Tracker+excel+3780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468490</xdr:colOff>
      <xdr:row>2</xdr:row>
      <xdr:rowOff>12700</xdr:rowOff>
    </xdr:from>
    <xdr:to>
      <xdr:col>19</xdr:col>
      <xdr:colOff>920046</xdr:colOff>
      <xdr:row>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</xdr:row>
      <xdr:rowOff>50800</xdr:rowOff>
    </xdr:from>
    <xdr:to>
      <xdr:col>20</xdr:col>
      <xdr:colOff>0</xdr:colOff>
      <xdr:row>9</xdr:row>
      <xdr:rowOff>3962400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</xdr:row>
      <xdr:rowOff>50800</xdr:rowOff>
    </xdr:from>
    <xdr:to>
      <xdr:col>19</xdr:col>
      <xdr:colOff>1320800</xdr:colOff>
      <xdr:row>11</xdr:row>
      <xdr:rowOff>3949700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482600</xdr:colOff>
      <xdr:row>0</xdr:row>
      <xdr:rowOff>63500</xdr:rowOff>
    </xdr:from>
    <xdr:to>
      <xdr:col>15</xdr:col>
      <xdr:colOff>685800</xdr:colOff>
      <xdr:row>0</xdr:row>
      <xdr:rowOff>586262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502965-0787-4C9A-AF44-5DE1DFE16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73200" y="63500"/>
          <a:ext cx="3822700" cy="522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00&amp;utm_language=IT&amp;utm_source=template-excel&amp;utm_medium=content&amp;utm_campaign=ic-Lead+Generation+Dashboard+Tracker-excel-37800-it&amp;lpa=ic+Lead+Generation+Dashboard+Tracker+excel+37800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T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" style="1" customWidth="1"/>
    <col min="3" max="3" width="30.83203125" style="1" customWidth="1"/>
    <col min="4" max="19" width="15.83203125" style="1" customWidth="1"/>
    <col min="20" max="20" width="15.5" style="1" customWidth="1"/>
    <col min="21" max="21" width="3.33203125" style="1" customWidth="1"/>
    <col min="22" max="16384" width="10.83203125" style="1"/>
  </cols>
  <sheetData>
    <row r="1" spans="2:20" ht="50" customHeight="1">
      <c r="B1" s="51" t="s">
        <v>5</v>
      </c>
    </row>
    <row r="2" spans="2:20" ht="18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ht="27" customHeight="1">
      <c r="B3" s="2"/>
      <c r="C3" s="3" t="s">
        <v>6</v>
      </c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ht="72" customHeight="1">
      <c r="B4" s="2"/>
      <c r="C4" s="4">
        <f>'Dashboard di generazione di lea'!R45</f>
        <v>14294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39" customHeight="1">
      <c r="B5" s="2"/>
      <c r="C5" s="6" t="s">
        <v>7</v>
      </c>
      <c r="D5" s="5">
        <f>'Dashboard di generazione di lea'!R46</f>
        <v>11000</v>
      </c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0" ht="30" customHeight="1">
      <c r="B6" s="2"/>
      <c r="C6" s="6" t="s">
        <v>8</v>
      </c>
      <c r="D6" s="6"/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20" s="9" customFormat="1" ht="72" customHeight="1">
      <c r="B7" s="7"/>
      <c r="C7" s="8">
        <f>C4/D5</f>
        <v>1.2994545454545454</v>
      </c>
      <c r="D7" s="2"/>
      <c r="E7" s="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0" ht="18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s="17" customFormat="1" ht="25" customHeight="1">
      <c r="B9" s="15"/>
      <c r="C9" s="19" t="s">
        <v>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2:20" s="12" customFormat="1" ht="315" customHeight="1"/>
    <row r="11" spans="2:20" ht="25" customHeight="1">
      <c r="B11" s="10"/>
      <c r="C11" s="19" t="s">
        <v>10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8"/>
    </row>
    <row r="12" spans="2:20" ht="315" customHeight="1"/>
    <row r="13" spans="2:20" ht="4" customHeight="1"/>
    <row r="14" spans="2:20" s="13" customFormat="1" ht="25" customHeight="1">
      <c r="C14" s="21" t="s">
        <v>11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0"/>
      <c r="Q14" s="21" t="s">
        <v>12</v>
      </c>
      <c r="R14" s="54" t="s">
        <v>13</v>
      </c>
    </row>
    <row r="15" spans="2:20" s="13" customFormat="1" ht="14">
      <c r="C15" s="23"/>
      <c r="D15" s="24" t="s">
        <v>14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  <c r="Q15" s="43">
        <v>1</v>
      </c>
      <c r="R15" s="44">
        <f t="shared" ref="R15:R44" si="0">SUM(D17:O17)</f>
        <v>408</v>
      </c>
    </row>
    <row r="16" spans="2:20" s="13" customFormat="1" ht="13" customHeight="1">
      <c r="C16" s="23" t="s">
        <v>15</v>
      </c>
      <c r="D16" s="27" t="s">
        <v>16</v>
      </c>
      <c r="E16" s="28" t="s">
        <v>17</v>
      </c>
      <c r="F16" s="28" t="s">
        <v>18</v>
      </c>
      <c r="G16" s="28" t="s">
        <v>19</v>
      </c>
      <c r="H16" s="28" t="s">
        <v>1</v>
      </c>
      <c r="I16" s="28" t="s">
        <v>20</v>
      </c>
      <c r="J16" s="28" t="s">
        <v>0</v>
      </c>
      <c r="K16" s="28" t="s">
        <v>2</v>
      </c>
      <c r="L16" s="28" t="s">
        <v>21</v>
      </c>
      <c r="M16" s="28" t="s">
        <v>22</v>
      </c>
      <c r="N16" s="28" t="s">
        <v>3</v>
      </c>
      <c r="O16" s="28" t="s">
        <v>23</v>
      </c>
      <c r="Q16" s="39">
        <f t="shared" ref="Q16:Q44" si="1">Q15+1</f>
        <v>2</v>
      </c>
      <c r="R16" s="40">
        <f t="shared" si="0"/>
        <v>452</v>
      </c>
    </row>
    <row r="17" spans="3:18" s="13" customFormat="1" ht="13" customHeight="1">
      <c r="C17" s="29">
        <v>1</v>
      </c>
      <c r="D17" s="30">
        <v>6</v>
      </c>
      <c r="E17" s="30">
        <v>76</v>
      </c>
      <c r="F17" s="31">
        <v>102</v>
      </c>
      <c r="G17" s="30">
        <v>133</v>
      </c>
      <c r="H17" s="30">
        <v>0</v>
      </c>
      <c r="I17" s="31">
        <v>3</v>
      </c>
      <c r="J17" s="30">
        <v>5</v>
      </c>
      <c r="K17" s="30">
        <v>9</v>
      </c>
      <c r="L17" s="31">
        <v>16</v>
      </c>
      <c r="M17" s="30">
        <v>43</v>
      </c>
      <c r="N17" s="30">
        <v>9</v>
      </c>
      <c r="O17" s="31">
        <v>6</v>
      </c>
      <c r="Q17" s="38">
        <f t="shared" si="1"/>
        <v>3</v>
      </c>
      <c r="R17" s="37">
        <f t="shared" si="0"/>
        <v>614</v>
      </c>
    </row>
    <row r="18" spans="3:18" s="13" customFormat="1" ht="13">
      <c r="C18" s="32">
        <f t="shared" ref="C18:C46" si="2">C17+1</f>
        <v>2</v>
      </c>
      <c r="D18" s="33">
        <v>5</v>
      </c>
      <c r="E18" s="33">
        <v>60</v>
      </c>
      <c r="F18" s="34">
        <v>172</v>
      </c>
      <c r="G18" s="33">
        <v>161</v>
      </c>
      <c r="H18" s="33">
        <v>0</v>
      </c>
      <c r="I18" s="34">
        <v>0</v>
      </c>
      <c r="J18" s="33">
        <v>6</v>
      </c>
      <c r="K18" s="33">
        <v>5</v>
      </c>
      <c r="L18" s="34">
        <v>10</v>
      </c>
      <c r="M18" s="33">
        <v>27</v>
      </c>
      <c r="N18" s="33">
        <v>0</v>
      </c>
      <c r="O18" s="34">
        <v>6</v>
      </c>
      <c r="Q18" s="39">
        <f t="shared" si="1"/>
        <v>4</v>
      </c>
      <c r="R18" s="40">
        <f t="shared" si="0"/>
        <v>379</v>
      </c>
    </row>
    <row r="19" spans="3:18" s="13" customFormat="1" ht="13">
      <c r="C19" s="35">
        <f t="shared" si="2"/>
        <v>3</v>
      </c>
      <c r="D19" s="36">
        <v>14</v>
      </c>
      <c r="E19" s="36">
        <v>188</v>
      </c>
      <c r="F19" s="31">
        <v>140</v>
      </c>
      <c r="G19" s="36">
        <v>190</v>
      </c>
      <c r="H19" s="36">
        <v>0</v>
      </c>
      <c r="I19" s="31">
        <v>3</v>
      </c>
      <c r="J19" s="36">
        <v>7</v>
      </c>
      <c r="K19" s="36">
        <v>6</v>
      </c>
      <c r="L19" s="31">
        <v>17</v>
      </c>
      <c r="M19" s="36">
        <v>36</v>
      </c>
      <c r="N19" s="36">
        <v>8</v>
      </c>
      <c r="O19" s="31">
        <v>5</v>
      </c>
      <c r="Q19" s="38">
        <f t="shared" si="1"/>
        <v>5</v>
      </c>
      <c r="R19" s="37">
        <f t="shared" si="0"/>
        <v>339</v>
      </c>
    </row>
    <row r="20" spans="3:18" s="13" customFormat="1" ht="13">
      <c r="C20" s="32">
        <f t="shared" si="2"/>
        <v>4</v>
      </c>
      <c r="D20" s="33">
        <v>3</v>
      </c>
      <c r="E20" s="33">
        <v>108</v>
      </c>
      <c r="F20" s="34">
        <v>134</v>
      </c>
      <c r="G20" s="33">
        <v>63</v>
      </c>
      <c r="H20" s="33">
        <v>0</v>
      </c>
      <c r="I20" s="34">
        <v>3</v>
      </c>
      <c r="J20" s="33">
        <v>6</v>
      </c>
      <c r="K20" s="33">
        <v>3</v>
      </c>
      <c r="L20" s="34">
        <v>10</v>
      </c>
      <c r="M20" s="33">
        <v>36</v>
      </c>
      <c r="N20" s="33">
        <v>13</v>
      </c>
      <c r="O20" s="34">
        <v>0</v>
      </c>
      <c r="Q20" s="39">
        <f t="shared" si="1"/>
        <v>6</v>
      </c>
      <c r="R20" s="40">
        <f t="shared" si="0"/>
        <v>522</v>
      </c>
    </row>
    <row r="21" spans="3:18" s="13" customFormat="1" ht="13">
      <c r="C21" s="35">
        <f t="shared" si="2"/>
        <v>5</v>
      </c>
      <c r="D21" s="36">
        <v>9</v>
      </c>
      <c r="E21" s="36">
        <v>118</v>
      </c>
      <c r="F21" s="31">
        <v>83</v>
      </c>
      <c r="G21" s="36">
        <v>52</v>
      </c>
      <c r="H21" s="36">
        <v>0</v>
      </c>
      <c r="I21" s="31">
        <v>2</v>
      </c>
      <c r="J21" s="36">
        <v>7</v>
      </c>
      <c r="K21" s="36">
        <v>3</v>
      </c>
      <c r="L21" s="31">
        <v>36</v>
      </c>
      <c r="M21" s="36">
        <v>19</v>
      </c>
      <c r="N21" s="36">
        <v>6</v>
      </c>
      <c r="O21" s="31">
        <v>4</v>
      </c>
      <c r="Q21" s="38">
        <f t="shared" si="1"/>
        <v>7</v>
      </c>
      <c r="R21" s="37">
        <f t="shared" si="0"/>
        <v>517</v>
      </c>
    </row>
    <row r="22" spans="3:18" s="13" customFormat="1" ht="13">
      <c r="C22" s="32">
        <f t="shared" si="2"/>
        <v>6</v>
      </c>
      <c r="D22" s="33">
        <v>9</v>
      </c>
      <c r="E22" s="33">
        <v>156</v>
      </c>
      <c r="F22" s="34">
        <v>148</v>
      </c>
      <c r="G22" s="33">
        <v>149</v>
      </c>
      <c r="H22" s="33">
        <v>0</v>
      </c>
      <c r="I22" s="34">
        <v>3</v>
      </c>
      <c r="J22" s="33">
        <v>6</v>
      </c>
      <c r="K22" s="33">
        <v>9</v>
      </c>
      <c r="L22" s="34">
        <v>25</v>
      </c>
      <c r="M22" s="33">
        <v>1</v>
      </c>
      <c r="N22" s="33">
        <v>16</v>
      </c>
      <c r="O22" s="34">
        <v>0</v>
      </c>
      <c r="Q22" s="39">
        <f t="shared" si="1"/>
        <v>8</v>
      </c>
      <c r="R22" s="40">
        <f t="shared" si="0"/>
        <v>467</v>
      </c>
    </row>
    <row r="23" spans="3:18" s="13" customFormat="1" ht="13">
      <c r="C23" s="35">
        <f t="shared" si="2"/>
        <v>7</v>
      </c>
      <c r="D23" s="36">
        <v>1</v>
      </c>
      <c r="E23" s="36">
        <v>149</v>
      </c>
      <c r="F23" s="31">
        <v>122</v>
      </c>
      <c r="G23" s="36">
        <v>146</v>
      </c>
      <c r="H23" s="36">
        <v>0</v>
      </c>
      <c r="I23" s="31">
        <v>1</v>
      </c>
      <c r="J23" s="36">
        <v>6</v>
      </c>
      <c r="K23" s="36">
        <v>7</v>
      </c>
      <c r="L23" s="31">
        <v>37</v>
      </c>
      <c r="M23" s="36">
        <v>33</v>
      </c>
      <c r="N23" s="36">
        <v>11</v>
      </c>
      <c r="O23" s="31">
        <v>4</v>
      </c>
      <c r="Q23" s="38">
        <f t="shared" si="1"/>
        <v>9</v>
      </c>
      <c r="R23" s="37">
        <f t="shared" si="0"/>
        <v>310</v>
      </c>
    </row>
    <row r="24" spans="3:18" s="13" customFormat="1" ht="13">
      <c r="C24" s="32">
        <f t="shared" si="2"/>
        <v>8</v>
      </c>
      <c r="D24" s="33">
        <v>12</v>
      </c>
      <c r="E24" s="33">
        <v>130</v>
      </c>
      <c r="F24" s="34">
        <v>53</v>
      </c>
      <c r="G24" s="33">
        <v>183</v>
      </c>
      <c r="H24" s="33">
        <v>0</v>
      </c>
      <c r="I24" s="34">
        <v>1</v>
      </c>
      <c r="J24" s="33">
        <v>7</v>
      </c>
      <c r="K24" s="33">
        <v>4</v>
      </c>
      <c r="L24" s="34">
        <v>36</v>
      </c>
      <c r="M24" s="33">
        <v>36</v>
      </c>
      <c r="N24" s="33">
        <v>1</v>
      </c>
      <c r="O24" s="34">
        <v>4</v>
      </c>
      <c r="Q24" s="39">
        <f t="shared" si="1"/>
        <v>10</v>
      </c>
      <c r="R24" s="40">
        <f t="shared" si="0"/>
        <v>391</v>
      </c>
    </row>
    <row r="25" spans="3:18" s="13" customFormat="1" ht="13">
      <c r="C25" s="35">
        <f t="shared" si="2"/>
        <v>9</v>
      </c>
      <c r="D25" s="36">
        <v>13</v>
      </c>
      <c r="E25" s="36">
        <v>113</v>
      </c>
      <c r="F25" s="31">
        <v>50</v>
      </c>
      <c r="G25" s="36">
        <v>56</v>
      </c>
      <c r="H25" s="36">
        <v>0</v>
      </c>
      <c r="I25" s="31">
        <v>2</v>
      </c>
      <c r="J25" s="36">
        <v>6</v>
      </c>
      <c r="K25" s="36">
        <v>11</v>
      </c>
      <c r="L25" s="31">
        <v>26</v>
      </c>
      <c r="M25" s="36">
        <v>14</v>
      </c>
      <c r="N25" s="36">
        <v>15</v>
      </c>
      <c r="O25" s="31">
        <v>4</v>
      </c>
      <c r="Q25" s="38">
        <f t="shared" si="1"/>
        <v>11</v>
      </c>
      <c r="R25" s="37">
        <f t="shared" si="0"/>
        <v>469</v>
      </c>
    </row>
    <row r="26" spans="3:18" s="13" customFormat="1" ht="13">
      <c r="C26" s="32">
        <f t="shared" si="2"/>
        <v>10</v>
      </c>
      <c r="D26" s="33">
        <v>6</v>
      </c>
      <c r="E26" s="33">
        <v>174</v>
      </c>
      <c r="F26" s="34">
        <v>56</v>
      </c>
      <c r="G26" s="33">
        <v>54</v>
      </c>
      <c r="H26" s="33">
        <v>0</v>
      </c>
      <c r="I26" s="34">
        <v>1</v>
      </c>
      <c r="J26" s="33">
        <v>2</v>
      </c>
      <c r="K26" s="33">
        <v>8</v>
      </c>
      <c r="L26" s="34">
        <v>56</v>
      </c>
      <c r="M26" s="33">
        <v>15</v>
      </c>
      <c r="N26" s="33">
        <v>16</v>
      </c>
      <c r="O26" s="34">
        <v>3</v>
      </c>
      <c r="Q26" s="39">
        <f t="shared" si="1"/>
        <v>12</v>
      </c>
      <c r="R26" s="40">
        <f t="shared" si="0"/>
        <v>415</v>
      </c>
    </row>
    <row r="27" spans="3:18" s="13" customFormat="1" ht="13">
      <c r="C27" s="35">
        <f t="shared" si="2"/>
        <v>11</v>
      </c>
      <c r="D27" s="36">
        <v>14</v>
      </c>
      <c r="E27" s="36">
        <v>89</v>
      </c>
      <c r="F27" s="31">
        <v>178</v>
      </c>
      <c r="G27" s="36">
        <v>82</v>
      </c>
      <c r="H27" s="36">
        <v>0</v>
      </c>
      <c r="I27" s="31">
        <v>3</v>
      </c>
      <c r="J27" s="36">
        <v>3</v>
      </c>
      <c r="K27" s="36">
        <v>8</v>
      </c>
      <c r="L27" s="31">
        <v>29</v>
      </c>
      <c r="M27" s="36">
        <v>44</v>
      </c>
      <c r="N27" s="36">
        <v>14</v>
      </c>
      <c r="O27" s="31">
        <v>5</v>
      </c>
      <c r="Q27" s="38">
        <f t="shared" si="1"/>
        <v>13</v>
      </c>
      <c r="R27" s="37">
        <f t="shared" si="0"/>
        <v>444</v>
      </c>
    </row>
    <row r="28" spans="3:18" s="13" customFormat="1" ht="13">
      <c r="C28" s="32">
        <f t="shared" si="2"/>
        <v>12</v>
      </c>
      <c r="D28" s="33">
        <v>2</v>
      </c>
      <c r="E28" s="33">
        <v>68</v>
      </c>
      <c r="F28" s="34">
        <v>160</v>
      </c>
      <c r="G28" s="33">
        <v>110</v>
      </c>
      <c r="H28" s="33">
        <v>0</v>
      </c>
      <c r="I28" s="34">
        <v>3</v>
      </c>
      <c r="J28" s="33">
        <v>1</v>
      </c>
      <c r="K28" s="33">
        <v>9</v>
      </c>
      <c r="L28" s="34">
        <v>47</v>
      </c>
      <c r="M28" s="33">
        <v>2</v>
      </c>
      <c r="N28" s="33">
        <v>9</v>
      </c>
      <c r="O28" s="34">
        <v>4</v>
      </c>
      <c r="Q28" s="39">
        <f t="shared" si="1"/>
        <v>14</v>
      </c>
      <c r="R28" s="40">
        <f t="shared" si="0"/>
        <v>516</v>
      </c>
    </row>
    <row r="29" spans="3:18" s="13" customFormat="1" ht="13">
      <c r="C29" s="35">
        <f t="shared" si="2"/>
        <v>13</v>
      </c>
      <c r="D29" s="36">
        <v>5</v>
      </c>
      <c r="E29" s="36">
        <v>80</v>
      </c>
      <c r="F29" s="31">
        <v>128</v>
      </c>
      <c r="G29" s="36">
        <v>137</v>
      </c>
      <c r="H29" s="36">
        <v>0</v>
      </c>
      <c r="I29" s="31">
        <v>0</v>
      </c>
      <c r="J29" s="36">
        <v>5</v>
      </c>
      <c r="K29" s="36">
        <v>10</v>
      </c>
      <c r="L29" s="31">
        <v>21</v>
      </c>
      <c r="M29" s="36">
        <v>53</v>
      </c>
      <c r="N29" s="36">
        <v>5</v>
      </c>
      <c r="O29" s="31">
        <v>0</v>
      </c>
      <c r="Q29" s="38">
        <f t="shared" si="1"/>
        <v>15</v>
      </c>
      <c r="R29" s="37">
        <f t="shared" si="0"/>
        <v>581</v>
      </c>
    </row>
    <row r="30" spans="3:18" s="13" customFormat="1" ht="13">
      <c r="C30" s="32">
        <f t="shared" si="2"/>
        <v>14</v>
      </c>
      <c r="D30" s="33">
        <v>3</v>
      </c>
      <c r="E30" s="33">
        <v>85</v>
      </c>
      <c r="F30" s="34">
        <v>175</v>
      </c>
      <c r="G30" s="33">
        <v>127</v>
      </c>
      <c r="H30" s="33">
        <v>0</v>
      </c>
      <c r="I30" s="34">
        <v>2</v>
      </c>
      <c r="J30" s="33">
        <v>7</v>
      </c>
      <c r="K30" s="33">
        <v>4</v>
      </c>
      <c r="L30" s="34">
        <v>47</v>
      </c>
      <c r="M30" s="33">
        <v>47</v>
      </c>
      <c r="N30" s="33">
        <v>13</v>
      </c>
      <c r="O30" s="34">
        <v>6</v>
      </c>
      <c r="Q30" s="39">
        <f t="shared" si="1"/>
        <v>16</v>
      </c>
      <c r="R30" s="40">
        <f t="shared" si="0"/>
        <v>373</v>
      </c>
    </row>
    <row r="31" spans="3:18" s="13" customFormat="1" ht="13">
      <c r="C31" s="35">
        <f t="shared" si="2"/>
        <v>15</v>
      </c>
      <c r="D31" s="36">
        <v>6</v>
      </c>
      <c r="E31" s="36">
        <v>174</v>
      </c>
      <c r="F31" s="31">
        <v>178</v>
      </c>
      <c r="G31" s="36">
        <v>115</v>
      </c>
      <c r="H31" s="36">
        <v>0</v>
      </c>
      <c r="I31" s="31">
        <v>0</v>
      </c>
      <c r="J31" s="36">
        <v>4</v>
      </c>
      <c r="K31" s="36">
        <v>10</v>
      </c>
      <c r="L31" s="31">
        <v>40</v>
      </c>
      <c r="M31" s="36">
        <v>46</v>
      </c>
      <c r="N31" s="36">
        <v>5</v>
      </c>
      <c r="O31" s="31">
        <v>3</v>
      </c>
      <c r="Q31" s="38">
        <f t="shared" si="1"/>
        <v>17</v>
      </c>
      <c r="R31" s="37">
        <f t="shared" si="0"/>
        <v>645</v>
      </c>
    </row>
    <row r="32" spans="3:18" s="13" customFormat="1" ht="13">
      <c r="C32" s="32">
        <f t="shared" si="2"/>
        <v>16</v>
      </c>
      <c r="D32" s="33">
        <v>2</v>
      </c>
      <c r="E32" s="33">
        <v>166</v>
      </c>
      <c r="F32" s="34">
        <v>70</v>
      </c>
      <c r="G32" s="33">
        <v>83</v>
      </c>
      <c r="H32" s="33">
        <v>0</v>
      </c>
      <c r="I32" s="34">
        <v>0</v>
      </c>
      <c r="J32" s="33">
        <v>4</v>
      </c>
      <c r="K32" s="33">
        <v>3</v>
      </c>
      <c r="L32" s="34">
        <v>13</v>
      </c>
      <c r="M32" s="33">
        <v>18</v>
      </c>
      <c r="N32" s="33">
        <v>10</v>
      </c>
      <c r="O32" s="34">
        <v>4</v>
      </c>
      <c r="Q32" s="39">
        <f t="shared" si="1"/>
        <v>18</v>
      </c>
      <c r="R32" s="40">
        <f t="shared" si="0"/>
        <v>449</v>
      </c>
    </row>
    <row r="33" spans="3:18" s="13" customFormat="1" ht="13">
      <c r="C33" s="35">
        <f t="shared" si="2"/>
        <v>17</v>
      </c>
      <c r="D33" s="36">
        <v>10</v>
      </c>
      <c r="E33" s="36">
        <v>171</v>
      </c>
      <c r="F33" s="31">
        <v>178</v>
      </c>
      <c r="G33" s="36">
        <v>153</v>
      </c>
      <c r="H33" s="36">
        <v>0</v>
      </c>
      <c r="I33" s="31">
        <v>3</v>
      </c>
      <c r="J33" s="36">
        <v>7</v>
      </c>
      <c r="K33" s="36">
        <v>10</v>
      </c>
      <c r="L33" s="31">
        <v>49</v>
      </c>
      <c r="M33" s="36">
        <v>58</v>
      </c>
      <c r="N33" s="36">
        <v>2</v>
      </c>
      <c r="O33" s="31">
        <v>4</v>
      </c>
      <c r="Q33" s="38">
        <f t="shared" si="1"/>
        <v>19</v>
      </c>
      <c r="R33" s="37">
        <f t="shared" si="0"/>
        <v>407</v>
      </c>
    </row>
    <row r="34" spans="3:18" s="13" customFormat="1" ht="13">
      <c r="C34" s="32">
        <f t="shared" si="2"/>
        <v>18</v>
      </c>
      <c r="D34" s="33">
        <v>0</v>
      </c>
      <c r="E34" s="33">
        <v>179</v>
      </c>
      <c r="F34" s="34">
        <v>55</v>
      </c>
      <c r="G34" s="33">
        <v>132</v>
      </c>
      <c r="H34" s="33">
        <v>0</v>
      </c>
      <c r="I34" s="34">
        <v>3</v>
      </c>
      <c r="J34" s="33">
        <v>1</v>
      </c>
      <c r="K34" s="33">
        <v>11</v>
      </c>
      <c r="L34" s="34">
        <v>19</v>
      </c>
      <c r="M34" s="33">
        <v>41</v>
      </c>
      <c r="N34" s="33">
        <v>6</v>
      </c>
      <c r="O34" s="34">
        <v>2</v>
      </c>
      <c r="Q34" s="39">
        <f t="shared" si="1"/>
        <v>20</v>
      </c>
      <c r="R34" s="40">
        <f t="shared" si="0"/>
        <v>502</v>
      </c>
    </row>
    <row r="35" spans="3:18" s="13" customFormat="1" ht="13">
      <c r="C35" s="35">
        <f t="shared" si="2"/>
        <v>19</v>
      </c>
      <c r="D35" s="36">
        <v>9</v>
      </c>
      <c r="E35" s="36">
        <v>122</v>
      </c>
      <c r="F35" s="31">
        <v>75</v>
      </c>
      <c r="G35" s="36">
        <v>139</v>
      </c>
      <c r="H35" s="36">
        <v>0</v>
      </c>
      <c r="I35" s="31">
        <v>2</v>
      </c>
      <c r="J35" s="36">
        <v>1</v>
      </c>
      <c r="K35" s="36">
        <v>7</v>
      </c>
      <c r="L35" s="31">
        <v>34</v>
      </c>
      <c r="M35" s="36">
        <v>8</v>
      </c>
      <c r="N35" s="36">
        <v>9</v>
      </c>
      <c r="O35" s="31">
        <v>1</v>
      </c>
      <c r="Q35" s="38">
        <f t="shared" si="1"/>
        <v>21</v>
      </c>
      <c r="R35" s="37">
        <f t="shared" si="0"/>
        <v>670</v>
      </c>
    </row>
    <row r="36" spans="3:18" s="13" customFormat="1" ht="13">
      <c r="C36" s="32">
        <f t="shared" si="2"/>
        <v>20</v>
      </c>
      <c r="D36" s="33">
        <v>6</v>
      </c>
      <c r="E36" s="33">
        <v>136</v>
      </c>
      <c r="F36" s="34">
        <v>89</v>
      </c>
      <c r="G36" s="33">
        <v>192</v>
      </c>
      <c r="H36" s="33">
        <v>0</v>
      </c>
      <c r="I36" s="34">
        <v>3</v>
      </c>
      <c r="J36" s="33">
        <v>4</v>
      </c>
      <c r="K36" s="33">
        <v>8</v>
      </c>
      <c r="L36" s="34">
        <v>33</v>
      </c>
      <c r="M36" s="33">
        <v>29</v>
      </c>
      <c r="N36" s="33">
        <v>0</v>
      </c>
      <c r="O36" s="34">
        <v>2</v>
      </c>
      <c r="Q36" s="39">
        <f t="shared" si="1"/>
        <v>22</v>
      </c>
      <c r="R36" s="40">
        <f t="shared" si="0"/>
        <v>739</v>
      </c>
    </row>
    <row r="37" spans="3:18" s="13" customFormat="1" ht="13">
      <c r="C37" s="35">
        <f t="shared" si="2"/>
        <v>21</v>
      </c>
      <c r="D37" s="36">
        <v>0</v>
      </c>
      <c r="E37" s="36">
        <v>162</v>
      </c>
      <c r="F37" s="31">
        <v>156</v>
      </c>
      <c r="G37" s="36">
        <v>150</v>
      </c>
      <c r="H37" s="36">
        <v>80</v>
      </c>
      <c r="I37" s="31">
        <v>1</v>
      </c>
      <c r="J37" s="36">
        <v>5</v>
      </c>
      <c r="K37" s="36">
        <v>6</v>
      </c>
      <c r="L37" s="31">
        <v>53</v>
      </c>
      <c r="M37" s="36">
        <v>50</v>
      </c>
      <c r="N37" s="36">
        <v>5</v>
      </c>
      <c r="O37" s="31">
        <v>2</v>
      </c>
      <c r="Q37" s="38">
        <f t="shared" si="1"/>
        <v>23</v>
      </c>
      <c r="R37" s="37">
        <f t="shared" si="0"/>
        <v>427</v>
      </c>
    </row>
    <row r="38" spans="3:18" s="13" customFormat="1" ht="13">
      <c r="C38" s="32">
        <f t="shared" si="2"/>
        <v>22</v>
      </c>
      <c r="D38" s="33">
        <v>8</v>
      </c>
      <c r="E38" s="33">
        <v>199</v>
      </c>
      <c r="F38" s="34">
        <v>147</v>
      </c>
      <c r="G38" s="33">
        <v>193</v>
      </c>
      <c r="H38" s="33">
        <v>50</v>
      </c>
      <c r="I38" s="34">
        <v>2</v>
      </c>
      <c r="J38" s="33">
        <v>5</v>
      </c>
      <c r="K38" s="33">
        <v>5</v>
      </c>
      <c r="L38" s="34">
        <v>59</v>
      </c>
      <c r="M38" s="33">
        <v>58</v>
      </c>
      <c r="N38" s="33">
        <v>10</v>
      </c>
      <c r="O38" s="34">
        <v>3</v>
      </c>
      <c r="Q38" s="39">
        <f t="shared" si="1"/>
        <v>24</v>
      </c>
      <c r="R38" s="40">
        <f t="shared" si="0"/>
        <v>462</v>
      </c>
    </row>
    <row r="39" spans="3:18" s="13" customFormat="1" ht="13">
      <c r="C39" s="35">
        <f t="shared" si="2"/>
        <v>23</v>
      </c>
      <c r="D39" s="36">
        <v>5</v>
      </c>
      <c r="E39" s="36">
        <v>64</v>
      </c>
      <c r="F39" s="31">
        <v>52</v>
      </c>
      <c r="G39" s="36">
        <v>187</v>
      </c>
      <c r="H39" s="36">
        <v>20</v>
      </c>
      <c r="I39" s="31">
        <v>2</v>
      </c>
      <c r="J39" s="36">
        <v>0</v>
      </c>
      <c r="K39" s="36">
        <v>4</v>
      </c>
      <c r="L39" s="31">
        <v>44</v>
      </c>
      <c r="M39" s="36">
        <v>34</v>
      </c>
      <c r="N39" s="36">
        <v>12</v>
      </c>
      <c r="O39" s="31">
        <v>3</v>
      </c>
      <c r="Q39" s="38">
        <f t="shared" si="1"/>
        <v>25</v>
      </c>
      <c r="R39" s="37">
        <f t="shared" si="0"/>
        <v>417</v>
      </c>
    </row>
    <row r="40" spans="3:18" s="13" customFormat="1" ht="13">
      <c r="C40" s="32">
        <f t="shared" si="2"/>
        <v>24</v>
      </c>
      <c r="D40" s="33">
        <v>11</v>
      </c>
      <c r="E40" s="33">
        <v>78</v>
      </c>
      <c r="F40" s="34">
        <v>137</v>
      </c>
      <c r="G40" s="33">
        <v>105</v>
      </c>
      <c r="H40" s="33">
        <v>10</v>
      </c>
      <c r="I40" s="34">
        <v>2</v>
      </c>
      <c r="J40" s="33">
        <v>1</v>
      </c>
      <c r="K40" s="33">
        <v>9</v>
      </c>
      <c r="L40" s="34">
        <v>36</v>
      </c>
      <c r="M40" s="33">
        <v>55</v>
      </c>
      <c r="N40" s="33">
        <v>16</v>
      </c>
      <c r="O40" s="34">
        <v>2</v>
      </c>
      <c r="Q40" s="39">
        <f t="shared" si="1"/>
        <v>26</v>
      </c>
      <c r="R40" s="40">
        <f t="shared" si="0"/>
        <v>486</v>
      </c>
    </row>
    <row r="41" spans="3:18" s="13" customFormat="1" ht="13">
      <c r="C41" s="35">
        <f t="shared" si="2"/>
        <v>25</v>
      </c>
      <c r="D41" s="36">
        <v>2</v>
      </c>
      <c r="E41" s="36">
        <v>80</v>
      </c>
      <c r="F41" s="31">
        <v>93</v>
      </c>
      <c r="G41" s="36">
        <v>179</v>
      </c>
      <c r="H41" s="36">
        <v>5</v>
      </c>
      <c r="I41" s="31">
        <v>0</v>
      </c>
      <c r="J41" s="36">
        <v>6</v>
      </c>
      <c r="K41" s="36">
        <v>9</v>
      </c>
      <c r="L41" s="31">
        <v>6</v>
      </c>
      <c r="M41" s="36">
        <v>32</v>
      </c>
      <c r="N41" s="36">
        <v>0</v>
      </c>
      <c r="O41" s="31">
        <v>5</v>
      </c>
      <c r="Q41" s="38">
        <f t="shared" si="1"/>
        <v>27</v>
      </c>
      <c r="R41" s="37">
        <f t="shared" si="0"/>
        <v>444</v>
      </c>
    </row>
    <row r="42" spans="3:18" s="13" customFormat="1" ht="13">
      <c r="C42" s="32">
        <f t="shared" si="2"/>
        <v>26</v>
      </c>
      <c r="D42" s="33">
        <v>10</v>
      </c>
      <c r="E42" s="33">
        <v>91</v>
      </c>
      <c r="F42" s="34">
        <v>103</v>
      </c>
      <c r="G42" s="33">
        <v>198</v>
      </c>
      <c r="H42" s="33">
        <v>5</v>
      </c>
      <c r="I42" s="34">
        <v>2</v>
      </c>
      <c r="J42" s="33">
        <v>2</v>
      </c>
      <c r="K42" s="33">
        <v>5</v>
      </c>
      <c r="L42" s="34">
        <v>38</v>
      </c>
      <c r="M42" s="33">
        <v>20</v>
      </c>
      <c r="N42" s="33">
        <v>11</v>
      </c>
      <c r="O42" s="34">
        <v>1</v>
      </c>
      <c r="Q42" s="39">
        <f t="shared" si="1"/>
        <v>28</v>
      </c>
      <c r="R42" s="40">
        <f t="shared" si="0"/>
        <v>473</v>
      </c>
    </row>
    <row r="43" spans="3:18" s="13" customFormat="1" ht="13">
      <c r="C43" s="35">
        <f t="shared" si="2"/>
        <v>27</v>
      </c>
      <c r="D43" s="36">
        <v>0</v>
      </c>
      <c r="E43" s="36">
        <v>55</v>
      </c>
      <c r="F43" s="31">
        <v>106</v>
      </c>
      <c r="G43" s="36">
        <v>149</v>
      </c>
      <c r="H43" s="36">
        <v>2</v>
      </c>
      <c r="I43" s="31">
        <v>2</v>
      </c>
      <c r="J43" s="36">
        <v>7</v>
      </c>
      <c r="K43" s="36">
        <v>11</v>
      </c>
      <c r="L43" s="31">
        <v>49</v>
      </c>
      <c r="M43" s="36">
        <v>45</v>
      </c>
      <c r="N43" s="36">
        <v>12</v>
      </c>
      <c r="O43" s="31">
        <v>6</v>
      </c>
      <c r="Q43" s="38">
        <f t="shared" si="1"/>
        <v>29</v>
      </c>
      <c r="R43" s="37">
        <f t="shared" si="0"/>
        <v>483</v>
      </c>
    </row>
    <row r="44" spans="3:18" s="13" customFormat="1" ht="13">
      <c r="C44" s="32">
        <f t="shared" si="2"/>
        <v>28</v>
      </c>
      <c r="D44" s="33">
        <v>4</v>
      </c>
      <c r="E44" s="33">
        <v>113</v>
      </c>
      <c r="F44" s="34">
        <v>108</v>
      </c>
      <c r="G44" s="33">
        <v>146</v>
      </c>
      <c r="H44" s="33">
        <v>1</v>
      </c>
      <c r="I44" s="34">
        <v>0</v>
      </c>
      <c r="J44" s="33">
        <v>4</v>
      </c>
      <c r="K44" s="33">
        <v>7</v>
      </c>
      <c r="L44" s="34">
        <v>57</v>
      </c>
      <c r="M44" s="33">
        <v>30</v>
      </c>
      <c r="N44" s="33">
        <v>1</v>
      </c>
      <c r="O44" s="34">
        <v>2</v>
      </c>
      <c r="Q44" s="39">
        <f t="shared" si="1"/>
        <v>30</v>
      </c>
      <c r="R44" s="40">
        <f t="shared" si="0"/>
        <v>493</v>
      </c>
    </row>
    <row r="45" spans="3:18" s="13" customFormat="1" ht="14">
      <c r="C45" s="35">
        <f t="shared" si="2"/>
        <v>29</v>
      </c>
      <c r="D45" s="36">
        <v>7</v>
      </c>
      <c r="E45" s="36">
        <v>57</v>
      </c>
      <c r="F45" s="31">
        <v>188</v>
      </c>
      <c r="G45" s="36">
        <v>128</v>
      </c>
      <c r="H45" s="36">
        <v>3</v>
      </c>
      <c r="I45" s="31">
        <v>2</v>
      </c>
      <c r="J45" s="36">
        <v>6</v>
      </c>
      <c r="K45" s="36">
        <v>10</v>
      </c>
      <c r="L45" s="31">
        <v>17</v>
      </c>
      <c r="M45" s="36">
        <v>55</v>
      </c>
      <c r="N45" s="36">
        <v>5</v>
      </c>
      <c r="O45" s="31">
        <v>5</v>
      </c>
      <c r="Q45" s="55" t="s">
        <v>24</v>
      </c>
      <c r="R45" s="41">
        <f>SUM(R15:R44)</f>
        <v>14294</v>
      </c>
    </row>
    <row r="46" spans="3:18" s="13" customFormat="1" ht="14">
      <c r="C46" s="32">
        <f t="shared" si="2"/>
        <v>30</v>
      </c>
      <c r="D46" s="33">
        <v>11</v>
      </c>
      <c r="E46" s="33">
        <v>121</v>
      </c>
      <c r="F46" s="34">
        <v>82</v>
      </c>
      <c r="G46" s="33">
        <v>177</v>
      </c>
      <c r="H46" s="33">
        <v>2</v>
      </c>
      <c r="I46" s="34">
        <v>3</v>
      </c>
      <c r="J46" s="33">
        <v>1</v>
      </c>
      <c r="K46" s="33">
        <v>5</v>
      </c>
      <c r="L46" s="34">
        <v>45</v>
      </c>
      <c r="M46" s="33">
        <v>37</v>
      </c>
      <c r="N46" s="33">
        <v>5</v>
      </c>
      <c r="O46" s="34">
        <v>4</v>
      </c>
      <c r="Q46" s="55" t="s">
        <v>7</v>
      </c>
      <c r="R46" s="42">
        <v>11000</v>
      </c>
    </row>
    <row r="47" spans="3:18" s="13" customFormat="1" ht="6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3:18" s="13" customFormat="1" ht="25" customHeight="1">
      <c r="C48" s="57" t="s">
        <v>25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</row>
    <row r="49" spans="3:20" s="13" customFormat="1" ht="28">
      <c r="C49" s="56"/>
      <c r="D49" s="45" t="s">
        <v>16</v>
      </c>
      <c r="E49" s="45" t="s">
        <v>17</v>
      </c>
      <c r="F49" s="45" t="s">
        <v>18</v>
      </c>
      <c r="G49" s="45" t="s">
        <v>19</v>
      </c>
      <c r="H49" s="45" t="s">
        <v>1</v>
      </c>
      <c r="I49" s="45" t="s">
        <v>20</v>
      </c>
      <c r="J49" s="45" t="s">
        <v>0</v>
      </c>
      <c r="K49" s="45" t="s">
        <v>2</v>
      </c>
      <c r="L49" s="45" t="s">
        <v>21</v>
      </c>
      <c r="M49" s="45" t="s">
        <v>22</v>
      </c>
      <c r="N49" s="45" t="s">
        <v>3</v>
      </c>
      <c r="O49" s="45" t="s">
        <v>23</v>
      </c>
    </row>
    <row r="50" spans="3:20" s="13" customFormat="1" ht="14">
      <c r="C50" s="53" t="s">
        <v>24</v>
      </c>
      <c r="D50" s="30">
        <f t="shared" ref="D50:O50" si="3">SUM(D17:D46)</f>
        <v>193</v>
      </c>
      <c r="E50" s="46">
        <f t="shared" si="3"/>
        <v>3562</v>
      </c>
      <c r="F50" s="30">
        <f t="shared" si="3"/>
        <v>3518</v>
      </c>
      <c r="G50" s="46">
        <f t="shared" si="3"/>
        <v>4069</v>
      </c>
      <c r="H50" s="30">
        <f t="shared" si="3"/>
        <v>178</v>
      </c>
      <c r="I50" s="46">
        <f t="shared" si="3"/>
        <v>54</v>
      </c>
      <c r="J50" s="30">
        <f t="shared" si="3"/>
        <v>132</v>
      </c>
      <c r="K50" s="46">
        <f t="shared" si="3"/>
        <v>216</v>
      </c>
      <c r="L50" s="30">
        <f t="shared" si="3"/>
        <v>1005</v>
      </c>
      <c r="M50" s="46">
        <f t="shared" si="3"/>
        <v>1022</v>
      </c>
      <c r="N50" s="30">
        <f t="shared" si="3"/>
        <v>245</v>
      </c>
      <c r="O50" s="46">
        <f t="shared" si="3"/>
        <v>100</v>
      </c>
    </row>
    <row r="51" spans="3:20" s="13" customFormat="1" ht="14">
      <c r="C51" s="52" t="s">
        <v>26</v>
      </c>
      <c r="D51" s="47">
        <v>0</v>
      </c>
      <c r="E51" s="47">
        <v>3.2000000000000001E-2</v>
      </c>
      <c r="F51" s="47">
        <v>0.02</v>
      </c>
      <c r="G51" s="47">
        <v>4.7E-2</v>
      </c>
      <c r="H51" s="47">
        <v>8.2000000000000003E-2</v>
      </c>
      <c r="I51" s="47">
        <v>1.4E-2</v>
      </c>
      <c r="J51" s="47">
        <v>2.1000000000000001E-2</v>
      </c>
      <c r="K51" s="47">
        <v>5.0000000000000001E-3</v>
      </c>
      <c r="L51" s="47">
        <v>0.04</v>
      </c>
      <c r="M51" s="47">
        <v>7.0000000000000007E-2</v>
      </c>
      <c r="N51" s="47">
        <v>3.1E-2</v>
      </c>
      <c r="O51" s="47">
        <v>2.1999999999999902E-2</v>
      </c>
    </row>
    <row r="52" spans="3:20" s="13" customFormat="1" ht="14">
      <c r="C52" s="52" t="s">
        <v>27</v>
      </c>
      <c r="D52" s="48">
        <v>0</v>
      </c>
      <c r="E52" s="48">
        <v>4000</v>
      </c>
      <c r="F52" s="48">
        <v>3500</v>
      </c>
      <c r="G52" s="48">
        <v>6200</v>
      </c>
      <c r="H52" s="48">
        <v>22000</v>
      </c>
      <c r="I52" s="48">
        <v>6500</v>
      </c>
      <c r="J52" s="48">
        <v>1426</v>
      </c>
      <c r="K52" s="48">
        <v>1101</v>
      </c>
      <c r="L52" s="48">
        <v>2697</v>
      </c>
      <c r="M52" s="48">
        <v>8200</v>
      </c>
      <c r="N52" s="48">
        <v>1460</v>
      </c>
      <c r="O52" s="48">
        <v>2100</v>
      </c>
    </row>
    <row r="53" spans="3:20" s="13" customFormat="1" ht="14">
      <c r="C53" s="52" t="s">
        <v>28</v>
      </c>
      <c r="D53" s="48">
        <f t="shared" ref="D53:O53" si="4">D52/D50</f>
        <v>0</v>
      </c>
      <c r="E53" s="48">
        <f t="shared" si="4"/>
        <v>1.1229646266142617</v>
      </c>
      <c r="F53" s="48">
        <f t="shared" si="4"/>
        <v>0.99488345650938037</v>
      </c>
      <c r="G53" s="48">
        <f t="shared" si="4"/>
        <v>1.5237159007127059</v>
      </c>
      <c r="H53" s="48">
        <f t="shared" si="4"/>
        <v>123.59550561797752</v>
      </c>
      <c r="I53" s="48">
        <f t="shared" si="4"/>
        <v>120.37037037037037</v>
      </c>
      <c r="J53" s="48">
        <f t="shared" si="4"/>
        <v>10.803030303030303</v>
      </c>
      <c r="K53" s="48">
        <f t="shared" si="4"/>
        <v>5.0972222222222223</v>
      </c>
      <c r="L53" s="48">
        <f t="shared" si="4"/>
        <v>2.6835820895522389</v>
      </c>
      <c r="M53" s="48">
        <f t="shared" si="4"/>
        <v>8.0234833659491187</v>
      </c>
      <c r="N53" s="48">
        <f t="shared" si="4"/>
        <v>5.9591836734693882</v>
      </c>
      <c r="O53" s="48">
        <f t="shared" si="4"/>
        <v>21</v>
      </c>
    </row>
    <row r="54" spans="3:20" ht="11" customHeight="1"/>
    <row r="55" spans="3:20" ht="50" customHeight="1">
      <c r="C55" s="60" t="s">
        <v>29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</row>
  </sheetData>
  <mergeCells count="1">
    <mergeCell ref="C55:T55"/>
  </mergeCells>
  <hyperlinks>
    <hyperlink ref="C55:T55" r:id="rId1" display="CLICCA QUI PER CREARE IN SMARTSHEET" xr:uid="{38153486-61E9-4FD7-9229-D4B354B05E62}"/>
  </hyperlinks>
  <pageMargins left="0.3" right="0.3" top="0.3" bottom="0.3" header="0" footer="0"/>
  <pageSetup scale="40" fitToHeight="0" orientation="landscape" horizontalDpi="0" verticalDpi="0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58" customWidth="1"/>
    <col min="2" max="2" width="88.33203125" style="58" customWidth="1"/>
    <col min="3" max="16384" width="10.83203125" style="58"/>
  </cols>
  <sheetData>
    <row r="2" spans="2:2" ht="119">
      <c r="B2" s="59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 di generazione di lea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2016-07-15T15:02:20Z</dcterms:created>
  <dcterms:modified xsi:type="dcterms:W3CDTF">2024-01-08T21:02:05Z</dcterms:modified>
</cp:coreProperties>
</file>