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heatherkey/Desktop/_content_project-pipeline-template/"/>
    </mc:Choice>
  </mc:AlternateContent>
  <xr:revisionPtr revIDLastSave="0" documentId="13_ncr:1_{A6EA63D3-F6BB-0B40-8262-4B38F29A9FD6}" xr6:coauthVersionLast="47" xr6:coauthVersionMax="47" xr10:uidLastSave="{00000000-0000-0000-0000-000000000000}"/>
  <bookViews>
    <workbookView xWindow="41280" yWindow="500" windowWidth="35100" windowHeight="19920" tabRatio="500" xr2:uid="{00000000-000D-0000-FFFF-FFFF00000000}"/>
  </bookViews>
  <sheets>
    <sheet name="Strumento di tracciamento di pi" sheetId="1" r:id="rId1"/>
    <sheet name="VUOTO - Strumento di tracciamen" sheetId="9" r:id="rId2"/>
    <sheet name="- Dichiarazione di non responsa" sheetId="8" r:id="rId3"/>
  </sheets>
  <externalReferences>
    <externalReference r:id="rId4"/>
    <externalReference r:id="rId5"/>
    <externalReference r:id="rId6"/>
  </externalReferences>
  <definedNames>
    <definedName name="end_time">'[1]Distributed Team Meeting Plan'!$E$6</definedName>
    <definedName name="LEADS_table">[2]!CRM_Leads_table[#Data]</definedName>
    <definedName name="_xlnm.Print_Area" localSheetId="0">'Strumento di tracciamento di pi'!$B$2:$P$30</definedName>
    <definedName name="_xlnm.Print_Area" localSheetId="1">'VUOTO - Strumento di tracciamen'!$B$2:$P$34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9" i="1" l="1"/>
  <c r="I3" i="1" s="1"/>
  <c r="F28" i="1"/>
  <c r="F27" i="1"/>
  <c r="F26" i="1"/>
  <c r="F25" i="1"/>
  <c r="F24" i="1"/>
  <c r="F30" i="1" s="1"/>
  <c r="J29" i="1"/>
  <c r="K3" i="1" s="1"/>
  <c r="J28" i="1"/>
  <c r="J27" i="1"/>
  <c r="J26" i="1"/>
  <c r="J25" i="1"/>
  <c r="J24" i="1"/>
  <c r="N26" i="1"/>
  <c r="O26" i="1" s="1"/>
  <c r="N25" i="1"/>
  <c r="O25" i="1" s="1"/>
  <c r="N24" i="1"/>
  <c r="N28" i="9"/>
  <c r="J33" i="9"/>
  <c r="K3" i="9" s="1"/>
  <c r="J32" i="9"/>
  <c r="J31" i="9"/>
  <c r="J30" i="9"/>
  <c r="K30" i="9" s="1"/>
  <c r="J29" i="9"/>
  <c r="K29" i="9" s="1"/>
  <c r="J28" i="9"/>
  <c r="K28" i="9" s="1"/>
  <c r="L19" i="9"/>
  <c r="L18" i="9"/>
  <c r="L17" i="9"/>
  <c r="L16" i="9"/>
  <c r="L18" i="1"/>
  <c r="F33" i="9"/>
  <c r="I3" i="9" s="1"/>
  <c r="F32" i="9"/>
  <c r="F31" i="9"/>
  <c r="N30" i="9"/>
  <c r="F30" i="9"/>
  <c r="N29" i="9"/>
  <c r="F29" i="9"/>
  <c r="F28" i="9"/>
  <c r="L24" i="9"/>
  <c r="L23" i="9"/>
  <c r="L22" i="9"/>
  <c r="L21" i="9"/>
  <c r="L20" i="9"/>
  <c r="L15" i="9"/>
  <c r="L14" i="9"/>
  <c r="L13" i="9"/>
  <c r="L12" i="9"/>
  <c r="L11" i="9"/>
  <c r="L10" i="9"/>
  <c r="L3" i="9" s="1"/>
  <c r="L10" i="1"/>
  <c r="L11" i="1"/>
  <c r="L12" i="1"/>
  <c r="L13" i="1"/>
  <c r="L14" i="1"/>
  <c r="L3" i="1" s="1"/>
  <c r="L15" i="1"/>
  <c r="L16" i="1"/>
  <c r="L17" i="1"/>
  <c r="L19" i="1"/>
  <c r="L20" i="1"/>
  <c r="N31" i="9"/>
  <c r="O28" i="9" s="1"/>
  <c r="O31" i="9" s="1"/>
  <c r="O30" i="9"/>
  <c r="J34" i="9"/>
  <c r="K33" i="9" s="1"/>
  <c r="N27" i="1"/>
  <c r="O24" i="1" s="1"/>
  <c r="O29" i="9"/>
  <c r="G26" i="1" l="1"/>
  <c r="G29" i="1"/>
  <c r="O27" i="1"/>
  <c r="K25" i="1"/>
  <c r="G27" i="1"/>
  <c r="G28" i="1"/>
  <c r="G25" i="1"/>
  <c r="K31" i="9"/>
  <c r="K34" i="9" s="1"/>
  <c r="K32" i="9"/>
  <c r="G24" i="1"/>
  <c r="F34" i="9"/>
  <c r="G32" i="9" s="1"/>
  <c r="J30" i="1"/>
  <c r="K29" i="1"/>
  <c r="G30" i="1" l="1"/>
  <c r="G28" i="9"/>
  <c r="G30" i="9"/>
  <c r="G29" i="9"/>
  <c r="G33" i="9"/>
  <c r="K30" i="1"/>
  <c r="J3" i="1"/>
  <c r="K28" i="1"/>
  <c r="K26" i="1"/>
  <c r="K24" i="1"/>
  <c r="K27" i="1"/>
  <c r="G31" i="9"/>
  <c r="G34" i="9" l="1"/>
  <c r="J3" i="9" s="1"/>
</calcChain>
</file>

<file path=xl/sharedStrings.xml><?xml version="1.0" encoding="utf-8"?>
<sst xmlns="http://schemas.openxmlformats.org/spreadsheetml/2006/main" count="207" uniqueCount="69">
  <si>
    <t>00/00/00</t>
  </si>
  <si>
    <t>%</t>
  </si>
  <si>
    <t>Test</t>
  </si>
  <si>
    <t>PM 1</t>
  </si>
  <si>
    <t>PM 2</t>
  </si>
  <si>
    <t>PM 3</t>
  </si>
  <si>
    <t>PM 4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</si>
  <si>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</si>
  <si>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STRUMENTO DI TRACCIAMENTO DI PIPELINE DI PROGETTO ESEMPLIFICATIVO</t>
  </si>
  <si>
    <t>NOME DELLA CAMPAGNA</t>
  </si>
  <si>
    <t>DATA</t>
  </si>
  <si>
    <t>STATO</t>
  </si>
  <si>
    <t>N. COMPLETAMENTO</t>
  </si>
  <si>
    <t>% COMPLETAMENTO</t>
  </si>
  <si>
    <t>N. A RISCHIO</t>
  </si>
  <si>
    <t>GIORNI MED PER IL COMPLETAMENTO</t>
  </si>
  <si>
    <t>IN LINEA</t>
  </si>
  <si>
    <t>DATI DEL DASHBOARD</t>
  </si>
  <si>
    <t>PROGETTI</t>
  </si>
  <si>
    <t>ID PROGETTO</t>
  </si>
  <si>
    <t>NOME</t>
  </si>
  <si>
    <t>PROPRIETARIO</t>
  </si>
  <si>
    <t>DATA DI INIZIO</t>
  </si>
  <si>
    <t xml:space="preserve">DATA DI FINE
RICERCA </t>
  </si>
  <si>
    <t>DATA DI FINE
APPROVAZIONE</t>
  </si>
  <si>
    <t>DATA DI FINE DELLO
SVILUPPO</t>
  </si>
  <si>
    <t>DATA DI FINE
TEST</t>
  </si>
  <si>
    <t>DATA DI FINE
ESECUZIONE</t>
  </si>
  <si>
    <t>DATA DI FINE
LANCIO</t>
  </si>
  <si>
    <t>FASE</t>
  </si>
  <si>
    <t>TIPO</t>
  </si>
  <si>
    <t>COMMENTI</t>
  </si>
  <si>
    <t>Primo esempio di progetto</t>
  </si>
  <si>
    <t>Sviluppo</t>
  </si>
  <si>
    <t>In corso</t>
  </si>
  <si>
    <t>Interno</t>
  </si>
  <si>
    <t>Ricerca</t>
  </si>
  <si>
    <t>Non iniziato</t>
  </si>
  <si>
    <t>Secondo esempio di progetto</t>
  </si>
  <si>
    <t>Avvio</t>
  </si>
  <si>
    <t>Completo</t>
  </si>
  <si>
    <t>Esterno</t>
  </si>
  <si>
    <t>Approvazione</t>
  </si>
  <si>
    <t>Terzo esempio di progetto</t>
  </si>
  <si>
    <t>In attesa</t>
  </si>
  <si>
    <t>Ibrido</t>
  </si>
  <si>
    <t>Quarto esempio di progetto</t>
  </si>
  <si>
    <t>A rischio</t>
  </si>
  <si>
    <t>Scaduto</t>
  </si>
  <si>
    <t>Quinto esempio di progetto</t>
  </si>
  <si>
    <t>Esegui</t>
  </si>
  <si>
    <t>Sesto esempio di progetto</t>
  </si>
  <si>
    <t>Settimo esempio di progetto</t>
  </si>
  <si>
    <t>Ottavo esempio di progetto</t>
  </si>
  <si>
    <t>Nono esempio di progetto</t>
  </si>
  <si>
    <t>Decimo esempio di progetto</t>
  </si>
  <si>
    <t>Undicesimo esempio di progetto</t>
  </si>
  <si>
    <t>% FASE PROGETTO</t>
  </si>
  <si>
    <t>% STATO DEL PROGETTO</t>
  </si>
  <si>
    <t>% TIPO DI ATTIVITÀ</t>
  </si>
  <si>
    <t>CONTEGGIO</t>
  </si>
  <si>
    <t>INTERNO</t>
  </si>
  <si>
    <t>ESTERNO</t>
  </si>
  <si>
    <t>IBRIDO</t>
  </si>
  <si>
    <t>TOTALE</t>
  </si>
  <si>
    <t>CLICCA QUI PER CREARE IN SMARTSHEET</t>
  </si>
  <si>
    <t>MODELLO DI REPORT PIPELINE DI PROGETTO ESEMPLIFICATIVO</t>
  </si>
  <si>
    <t>NOME PROGETTO</t>
  </si>
  <si>
    <r>
      <t xml:space="preserve">DURATA 
</t>
    </r>
    <r>
      <rPr>
        <sz val="10"/>
        <color theme="0"/>
        <rFont val="Century Gothic"/>
        <family val="1"/>
      </rPr>
      <t>in giorni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</si>
</sst>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/yy;@"/>
    <numFmt numFmtId="166" formatCode="mm/dd/yyyy"/>
  </numFmts>
  <fonts count="1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2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10"/>
      <color theme="0"/>
      <name val="Century Gothic"/>
      <family val="1"/>
    </font>
    <font>
      <b/>
      <sz val="14"/>
      <color theme="0"/>
      <name val="Century Gothic"/>
      <family val="1"/>
    </font>
    <font>
      <u/>
      <sz val="22"/>
      <color theme="0"/>
      <name val="Century Gothic Bold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A5FAEC"/>
        <bgColor indexed="64"/>
      </patternFill>
    </fill>
    <fill>
      <patternFill patternType="solid">
        <fgColor rgb="FFE0F99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66FAF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43C724"/>
        <bgColor indexed="64"/>
      </patternFill>
    </fill>
    <fill>
      <patternFill patternType="solid">
        <fgColor rgb="FFFF6237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8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center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5" borderId="1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horizontal="right" vertical="center" indent="1"/>
    </xf>
    <xf numFmtId="1" fontId="4" fillId="4" borderId="1" xfId="0" applyNumberFormat="1" applyFont="1" applyFill="1" applyBorder="1" applyAlignment="1">
      <alignment horizontal="center" vertical="center"/>
    </xf>
    <xf numFmtId="9" fontId="4" fillId="4" borderId="1" xfId="6" applyFont="1" applyFill="1" applyBorder="1" applyAlignment="1">
      <alignment horizontal="center" vertical="center"/>
    </xf>
    <xf numFmtId="1" fontId="4" fillId="4" borderId="4" xfId="0" applyNumberFormat="1" applyFont="1" applyFill="1" applyBorder="1" applyAlignment="1">
      <alignment horizontal="center" vertical="center"/>
    </xf>
    <xf numFmtId="9" fontId="4" fillId="4" borderId="4" xfId="6" applyFont="1" applyFill="1" applyBorder="1" applyAlignment="1">
      <alignment horizontal="center" vertical="center"/>
    </xf>
    <xf numFmtId="1" fontId="10" fillId="9" borderId="8" xfId="0" applyNumberFormat="1" applyFont="1" applyFill="1" applyBorder="1" applyAlignment="1">
      <alignment horizontal="center" vertical="center"/>
    </xf>
    <xf numFmtId="9" fontId="10" fillId="9" borderId="8" xfId="6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left" vertical="center" indent="1"/>
    </xf>
    <xf numFmtId="0" fontId="4" fillId="9" borderId="1" xfId="0" applyFont="1" applyFill="1" applyBorder="1" applyAlignment="1">
      <alignment horizontal="center" vertical="center"/>
    </xf>
    <xf numFmtId="0" fontId="7" fillId="0" borderId="0" xfId="5"/>
    <xf numFmtId="165" fontId="14" fillId="2" borderId="4" xfId="0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vertical="center"/>
    </xf>
    <xf numFmtId="0" fontId="4" fillId="10" borderId="1" xfId="0" applyFont="1" applyFill="1" applyBorder="1" applyAlignment="1">
      <alignment horizontal="left" vertical="center" wrapText="1" indent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5" fillId="12" borderId="1" xfId="0" applyFont="1" applyFill="1" applyBorder="1" applyAlignment="1">
      <alignment horizontal="left" vertical="center" wrapText="1" indent="1" readingOrder="1"/>
    </xf>
    <xf numFmtId="0" fontId="4" fillId="11" borderId="1" xfId="0" applyFont="1" applyFill="1" applyBorder="1" applyAlignment="1">
      <alignment horizontal="left" vertical="center" indent="1"/>
    </xf>
    <xf numFmtId="0" fontId="4" fillId="12" borderId="4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4" borderId="1" xfId="0" applyFont="1" applyFill="1" applyBorder="1" applyAlignment="1">
      <alignment horizontal="left" vertical="center" wrapText="1" indent="1" readingOrder="1"/>
    </xf>
    <xf numFmtId="0" fontId="4" fillId="8" borderId="1" xfId="0" applyFont="1" applyFill="1" applyBorder="1" applyAlignment="1">
      <alignment horizontal="left" vertical="center" wrapText="1" indent="1"/>
    </xf>
    <xf numFmtId="0" fontId="4" fillId="15" borderId="1" xfId="0" applyFont="1" applyFill="1" applyBorder="1" applyAlignment="1">
      <alignment horizontal="left" vertical="center" wrapText="1" indent="1"/>
    </xf>
    <xf numFmtId="0" fontId="16" fillId="16" borderId="1" xfId="0" applyFont="1" applyFill="1" applyBorder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indent="1"/>
    </xf>
    <xf numFmtId="0" fontId="12" fillId="2" borderId="0" xfId="0" applyFont="1" applyFill="1" applyAlignment="1">
      <alignment horizontal="left" vertical="center"/>
    </xf>
    <xf numFmtId="0" fontId="6" fillId="15" borderId="1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10" fillId="14" borderId="1" xfId="0" applyFont="1" applyFill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 wrapText="1"/>
    </xf>
    <xf numFmtId="0" fontId="10" fillId="13" borderId="11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left" vertical="center" wrapText="1" indent="1"/>
    </xf>
    <xf numFmtId="0" fontId="6" fillId="16" borderId="10" xfId="0" applyFont="1" applyFill="1" applyBorder="1" applyAlignment="1">
      <alignment horizontal="center" vertical="center" wrapText="1"/>
    </xf>
    <xf numFmtId="1" fontId="4" fillId="5" borderId="11" xfId="0" applyNumberFormat="1" applyFont="1" applyFill="1" applyBorder="1" applyAlignment="1">
      <alignment horizontal="center" vertical="center" wrapText="1"/>
    </xf>
    <xf numFmtId="1" fontId="17" fillId="19" borderId="4" xfId="6" applyNumberFormat="1" applyFont="1" applyFill="1" applyBorder="1" applyAlignment="1">
      <alignment horizontal="center" vertical="center" wrapText="1"/>
    </xf>
    <xf numFmtId="9" fontId="17" fillId="18" borderId="4" xfId="6" applyFont="1" applyFill="1" applyBorder="1" applyAlignment="1">
      <alignment horizontal="center" vertical="center" wrapText="1"/>
    </xf>
    <xf numFmtId="0" fontId="4" fillId="20" borderId="1" xfId="0" applyFont="1" applyFill="1" applyBorder="1" applyAlignment="1">
      <alignment horizontal="left" vertical="center" wrapText="1" indent="1"/>
    </xf>
    <xf numFmtId="1" fontId="17" fillId="20" borderId="4" xfId="6" applyNumberFormat="1" applyFont="1" applyFill="1" applyBorder="1" applyAlignment="1">
      <alignment horizontal="center" vertical="center" wrapText="1"/>
    </xf>
    <xf numFmtId="0" fontId="14" fillId="17" borderId="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 indent="1" readingOrder="1"/>
    </xf>
    <xf numFmtId="166" fontId="4" fillId="0" borderId="10" xfId="0" applyNumberFormat="1" applyFont="1" applyBorder="1" applyAlignment="1">
      <alignment horizontal="center" vertical="center" wrapText="1"/>
    </xf>
    <xf numFmtId="166" fontId="4" fillId="0" borderId="11" xfId="0" applyNumberFormat="1" applyFont="1" applyBorder="1" applyAlignment="1">
      <alignment horizontal="center" vertical="center" wrapText="1"/>
    </xf>
    <xf numFmtId="166" fontId="4" fillId="0" borderId="1" xfId="0" applyNumberFormat="1" applyFont="1" applyBorder="1" applyAlignment="1">
      <alignment horizontal="center" vertical="center" wrapText="1"/>
    </xf>
    <xf numFmtId="166" fontId="5" fillId="0" borderId="10" xfId="0" applyNumberFormat="1" applyFont="1" applyBorder="1" applyAlignment="1">
      <alignment horizontal="center" vertical="center" wrapText="1" readingOrder="1"/>
    </xf>
    <xf numFmtId="166" fontId="5" fillId="0" borderId="11" xfId="0" applyNumberFormat="1" applyFont="1" applyBorder="1" applyAlignment="1">
      <alignment horizontal="center" vertical="center" wrapText="1" readingOrder="1"/>
    </xf>
    <xf numFmtId="166" fontId="5" fillId="0" borderId="1" xfId="0" applyNumberFormat="1" applyFont="1" applyBorder="1" applyAlignment="1">
      <alignment horizontal="center" vertical="center" wrapText="1" readingOrder="1"/>
    </xf>
    <xf numFmtId="0" fontId="14" fillId="2" borderId="5" xfId="0" applyFont="1" applyFill="1" applyBorder="1" applyAlignment="1">
      <alignment horizontal="left" vertical="center" indent="1"/>
    </xf>
    <xf numFmtId="0" fontId="14" fillId="2" borderId="6" xfId="0" applyFont="1" applyFill="1" applyBorder="1" applyAlignment="1">
      <alignment horizontal="left" vertical="center" indent="1"/>
    </xf>
    <xf numFmtId="0" fontId="14" fillId="2" borderId="7" xfId="0" applyFont="1" applyFill="1" applyBorder="1" applyAlignment="1">
      <alignment horizontal="left" vertical="center" indent="1"/>
    </xf>
    <xf numFmtId="0" fontId="12" fillId="2" borderId="9" xfId="0" applyFont="1" applyFill="1" applyBorder="1" applyAlignment="1">
      <alignment horizontal="left" vertical="center"/>
    </xf>
    <xf numFmtId="0" fontId="11" fillId="2" borderId="9" xfId="0" applyFont="1" applyFill="1" applyBorder="1" applyAlignment="1">
      <alignment horizontal="left" vertical="center" wrapText="1"/>
    </xf>
    <xf numFmtId="0" fontId="12" fillId="2" borderId="9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center" vertical="center" wrapText="1"/>
    </xf>
    <xf numFmtId="1" fontId="17" fillId="3" borderId="5" xfId="6" applyNumberFormat="1" applyFont="1" applyFill="1" applyBorder="1" applyAlignment="1">
      <alignment horizontal="center" vertical="center" wrapText="1"/>
    </xf>
    <xf numFmtId="1" fontId="17" fillId="3" borderId="7" xfId="6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vertical="top" wrapText="1"/>
    </xf>
    <xf numFmtId="0" fontId="18" fillId="7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0000000}"/>
    <cellStyle name="Percent" xfId="6" builtinId="5"/>
  </cellStyles>
  <dxfs count="47">
    <dxf>
      <fill>
        <patternFill>
          <bgColor rgb="FFE0F99C"/>
        </patternFill>
      </fill>
    </dxf>
    <dxf>
      <fill>
        <patternFill>
          <bgColor rgb="FF9CEEE3"/>
        </patternFill>
      </fill>
    </dxf>
    <dxf>
      <fill>
        <patternFill>
          <bgColor rgb="FFC8FAE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6237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/>
        </patternFill>
      </fill>
    </dxf>
    <dxf>
      <fill>
        <patternFill>
          <bgColor rgb="FFE0F99C"/>
        </patternFill>
      </fill>
    </dxf>
    <dxf>
      <fill>
        <patternFill>
          <bgColor rgb="FF9CEEE3"/>
        </patternFill>
      </fill>
    </dxf>
    <dxf>
      <fill>
        <patternFill>
          <bgColor rgb="FFC8FAE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6237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ont>
        <color theme="3" tint="0.79998168889431442"/>
      </font>
    </dxf>
    <dxf>
      <fill>
        <patternFill>
          <bgColor rgb="FFE0F99C"/>
        </patternFill>
      </fill>
    </dxf>
    <dxf>
      <fill>
        <patternFill>
          <bgColor rgb="FF9CEEE3"/>
        </patternFill>
      </fill>
    </dxf>
    <dxf>
      <fill>
        <patternFill>
          <bgColor rgb="FFC8FAE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rgb="FFFF6237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7" tint="-0.499984740745262"/>
        </patternFill>
      </fill>
    </dxf>
    <dxf>
      <fill>
        <patternFill>
          <bgColor theme="7" tint="0.79998168889431442"/>
        </patternFill>
      </fill>
    </dxf>
    <dxf>
      <font>
        <color theme="3" tint="0.79998168889431442"/>
      </font>
    </dxf>
  </dxfs>
  <tableStyles count="0" defaultTableStyle="TableStyleMedium9" defaultPivotStyle="PivotStyleMedium4"/>
  <colors>
    <mruColors>
      <color rgb="FF66FAF8"/>
      <color rgb="FFFF6237"/>
      <color rgb="FF43C724"/>
      <color rgb="FFE0F99C"/>
      <color rgb="FFC8FAEE"/>
      <color rgb="FF9CEEE3"/>
      <color rgb="FFEAEEF3"/>
      <color rgb="FFA5FAEC"/>
      <color rgb="FFFFB98A"/>
      <color rgb="FFEBEB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DEL PROGETTO</a:t>
            </a:r>
          </a:p>
        </c:rich>
      </c:tx>
      <c:layout>
        <c:manualLayout>
          <c:xMode val="edge"/>
          <c:yMode val="edge"/>
          <c:x val="1.498504547396692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Pt>
            <c:idx val="5"/>
            <c:bubble3D val="0"/>
            <c:spPr>
              <a:solidFill>
                <a:srgbClr val="FF6237"/>
              </a:solidFill>
            </c:spPr>
            <c:extLst>
              <c:ext xmlns:c16="http://schemas.microsoft.com/office/drawing/2014/chart" uri="{C3380CC4-5D6E-409C-BE32-E72D297353CC}">
                <c16:uniqueId val="{00000039-CD41-6B41-AAAF-0824C2182A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'Strumento di tracciamento di pi'!$I$24:$I$29</c:f>
              <c:strCache>
                <c:ptCount val="6"/>
                <c:pt idx="0">
                  <c:v>Non iniziato</c:v>
                </c:pt>
                <c:pt idx="1">
                  <c:v>In corso</c:v>
                </c:pt>
                <c:pt idx="2">
                  <c:v>Completo</c:v>
                </c:pt>
                <c:pt idx="3">
                  <c:v>Scaduto</c:v>
                </c:pt>
                <c:pt idx="4">
                  <c:v>In attesa</c:v>
                </c:pt>
                <c:pt idx="5">
                  <c:v>A rischio</c:v>
                </c:pt>
              </c:strCache>
            </c:strRef>
          </c:cat>
          <c:val>
            <c:numRef>
              <c:f>'Strumento di tracciamento di pi'!$J$24:$J$29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'Strumento di tracciamento di pi'!$I$24:$I$29</c:f>
              <c:strCache>
                <c:ptCount val="6"/>
                <c:pt idx="0">
                  <c:v>Non iniziato</c:v>
                </c:pt>
                <c:pt idx="1">
                  <c:v>In corso</c:v>
                </c:pt>
                <c:pt idx="2">
                  <c:v>Completo</c:v>
                </c:pt>
                <c:pt idx="3">
                  <c:v>Scaduto</c:v>
                </c:pt>
                <c:pt idx="4">
                  <c:v>In attesa</c:v>
                </c:pt>
                <c:pt idx="5">
                  <c:v>A rischio</c:v>
                </c:pt>
              </c:strCache>
            </c:strRef>
          </c:cat>
          <c:val>
            <c:numRef>
              <c:f>'Strumento di tracciamento di pi'!$J$24:$J$28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52325084364454444"/>
          <c:w val="0.31365979381443304"/>
          <c:h val="0.39910940480266049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Tipo di progetto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CEEE3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C8FAEE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rgbClr val="E0F99C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'Strumento di tracciamento di pi'!$M$24:$M$26</c:f>
              <c:strCache>
                <c:ptCount val="3"/>
                <c:pt idx="0">
                  <c:v>INTERNO</c:v>
                </c:pt>
                <c:pt idx="1">
                  <c:v>ESTERNO</c:v>
                </c:pt>
                <c:pt idx="2">
                  <c:v>IBRIDO</c:v>
                </c:pt>
              </c:strCache>
            </c:strRef>
          </c:cat>
          <c:val>
            <c:numRef>
              <c:f>'Strumento di tracciamento di pi'!$N$24:$N$26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-849760480"/>
        <c:axId val="-849757216"/>
      </c:barChart>
      <c:catAx>
        <c:axId val="-849760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-849757216"/>
        <c:crosses val="autoZero"/>
        <c:auto val="1"/>
        <c:lblAlgn val="ctr"/>
        <c:lblOffset val="100"/>
        <c:noMultiLvlLbl val="0"/>
      </c:catAx>
      <c:valAx>
        <c:axId val="-8497572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-84976048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FASE PROGETTO</a:t>
            </a:r>
          </a:p>
        </c:rich>
      </c:tx>
      <c:layout>
        <c:manualLayout>
          <c:xMode val="edge"/>
          <c:yMode val="edge"/>
          <c:x val="1.5457575812176789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966-354E-AA62-F27D0A14D20C}"/>
              </c:ext>
            </c:extLst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966-354E-AA62-F27D0A14D20C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966-354E-AA62-F27D0A14D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966-354E-AA62-F27D0A14D20C}"/>
              </c:ext>
            </c:extLst>
          </c:dPt>
          <c:dPt>
            <c:idx val="4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966-354E-AA62-F27D0A14D20C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7-A966-354E-AA62-F27D0A14D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'Strumento di tracciamento di pi'!$E$24:$E$29</c:f>
              <c:strCache>
                <c:ptCount val="6"/>
                <c:pt idx="0">
                  <c:v>Ricerca</c:v>
                </c:pt>
                <c:pt idx="1">
                  <c:v>Approvazione</c:v>
                </c:pt>
                <c:pt idx="2">
                  <c:v>Sviluppo</c:v>
                </c:pt>
                <c:pt idx="3">
                  <c:v>Test</c:v>
                </c:pt>
                <c:pt idx="4">
                  <c:v>Esegui</c:v>
                </c:pt>
                <c:pt idx="5">
                  <c:v>Avvio</c:v>
                </c:pt>
              </c:strCache>
            </c:strRef>
          </c:cat>
          <c:val>
            <c:numRef>
              <c:f>'Strumento di tracciamento di pi'!$F$24:$F$29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66-354E-AA62-F27D0A14D20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A966-354E-AA62-F27D0A14D20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A966-354E-AA62-F27D0A14D20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A966-354E-AA62-F27D0A14D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A966-354E-AA62-F27D0A14D20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A966-354E-AA62-F27D0A14D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'Strumento di tracciamento di pi'!$E$24:$E$29</c:f>
              <c:strCache>
                <c:ptCount val="6"/>
                <c:pt idx="0">
                  <c:v>Ricerca</c:v>
                </c:pt>
                <c:pt idx="1">
                  <c:v>Approvazione</c:v>
                </c:pt>
                <c:pt idx="2">
                  <c:v>Sviluppo</c:v>
                </c:pt>
                <c:pt idx="3">
                  <c:v>Test</c:v>
                </c:pt>
                <c:pt idx="4">
                  <c:v>Esegui</c:v>
                </c:pt>
                <c:pt idx="5">
                  <c:v>Avvio</c:v>
                </c:pt>
              </c:strCache>
            </c:strRef>
          </c:cat>
          <c:val>
            <c:numRef>
              <c:f>'Strumento di tracciamento di pi'!$F$24:$F$29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966-354E-AA62-F27D0A14D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46424463246442021"/>
          <c:w val="0.31365979381443304"/>
          <c:h val="0.45811561598278477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DEL PROGETTO</a:t>
            </a:r>
          </a:p>
        </c:rich>
      </c:tx>
      <c:layout>
        <c:manualLayout>
          <c:xMode val="edge"/>
          <c:yMode val="edge"/>
          <c:x val="1.498504547396692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F3A8-FA4D-94B0-879BF70A00D8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F3A8-FA4D-94B0-879BF70A00D8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F3A8-FA4D-94B0-879BF70A00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3A8-FA4D-94B0-879BF70A00D8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F3A8-FA4D-94B0-879BF70A00D8}"/>
              </c:ext>
            </c:extLst>
          </c:dPt>
          <c:dPt>
            <c:idx val="5"/>
            <c:bubble3D val="0"/>
            <c:spPr>
              <a:solidFill>
                <a:srgbClr val="FF6237"/>
              </a:solidFill>
            </c:spPr>
            <c:extLst>
              <c:ext xmlns:c16="http://schemas.microsoft.com/office/drawing/2014/chart" uri="{C3380CC4-5D6E-409C-BE32-E72D297353CC}">
                <c16:uniqueId val="{0000000B-F3A8-FA4D-94B0-879BF70A00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Strumento di tracciamen'!$I$28:$I$33</c:f>
              <c:strCache>
                <c:ptCount val="6"/>
                <c:pt idx="0">
                  <c:v>Non iniziato</c:v>
                </c:pt>
                <c:pt idx="1">
                  <c:v>In corso</c:v>
                </c:pt>
                <c:pt idx="2">
                  <c:v>Completo</c:v>
                </c:pt>
                <c:pt idx="3">
                  <c:v>Scaduto</c:v>
                </c:pt>
                <c:pt idx="4">
                  <c:v>In attesa</c:v>
                </c:pt>
                <c:pt idx="5">
                  <c:v>A rischio</c:v>
                </c:pt>
              </c:strCache>
            </c:strRef>
          </c:cat>
          <c:val>
            <c:numRef>
              <c:f>'VUOTO - Strumento di tracciamen'!$J$28:$J$33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3A8-FA4D-94B0-879BF70A00D8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E-F3A8-FA4D-94B0-879BF70A00D8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F3A8-FA4D-94B0-879BF70A00D8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2-F3A8-FA4D-94B0-879BF70A00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4-F3A8-FA4D-94B0-879BF70A00D8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6-F3A8-FA4D-94B0-879BF70A00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Strumento di tracciamen'!$I$28:$I$33</c:f>
              <c:strCache>
                <c:ptCount val="6"/>
                <c:pt idx="0">
                  <c:v>Non iniziato</c:v>
                </c:pt>
                <c:pt idx="1">
                  <c:v>In corso</c:v>
                </c:pt>
                <c:pt idx="2">
                  <c:v>Completo</c:v>
                </c:pt>
                <c:pt idx="3">
                  <c:v>Scaduto</c:v>
                </c:pt>
                <c:pt idx="4">
                  <c:v>In attesa</c:v>
                </c:pt>
                <c:pt idx="5">
                  <c:v>A rischio</c:v>
                </c:pt>
              </c:strCache>
            </c:strRef>
          </c:cat>
          <c:val>
            <c:numRef>
              <c:f>'VUOTO - Strumento di tracciamen'!$J$28:$J$32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3A8-FA4D-94B0-879BF70A0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52325084364454444"/>
          <c:w val="0.31365979381443304"/>
          <c:h val="0.39910940480266049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TIPO DI PROGETTO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CEEE3"/>
              </a:solidFill>
            </c:spPr>
            <c:extLst>
              <c:ext xmlns:c16="http://schemas.microsoft.com/office/drawing/2014/chart" uri="{C3380CC4-5D6E-409C-BE32-E72D297353CC}">
                <c16:uniqueId val="{00000001-8AD0-7649-8370-EFAAE522B349}"/>
              </c:ext>
            </c:extLst>
          </c:dPt>
          <c:dPt>
            <c:idx val="1"/>
            <c:invertIfNegative val="0"/>
            <c:bubble3D val="0"/>
            <c:spPr>
              <a:solidFill>
                <a:srgbClr val="C8FAEE"/>
              </a:solidFill>
            </c:spPr>
            <c:extLst>
              <c:ext xmlns:c16="http://schemas.microsoft.com/office/drawing/2014/chart" uri="{C3380CC4-5D6E-409C-BE32-E72D297353CC}">
                <c16:uniqueId val="{00000003-8AD0-7649-8370-EFAAE522B349}"/>
              </c:ext>
            </c:extLst>
          </c:dPt>
          <c:dPt>
            <c:idx val="2"/>
            <c:invertIfNegative val="0"/>
            <c:bubble3D val="0"/>
            <c:spPr>
              <a:solidFill>
                <a:srgbClr val="E0F99C"/>
              </a:solidFill>
            </c:spPr>
            <c:extLst>
              <c:ext xmlns:c16="http://schemas.microsoft.com/office/drawing/2014/chart" uri="{C3380CC4-5D6E-409C-BE32-E72D297353CC}">
                <c16:uniqueId val="{00000005-8AD0-7649-8370-EFAAE522B349}"/>
              </c:ext>
            </c:extLst>
          </c:dPt>
          <c:cat>
            <c:strRef>
              <c:f>'VUOTO - Strumento di tracciamen'!$M$28:$M$30</c:f>
              <c:strCache>
                <c:ptCount val="3"/>
                <c:pt idx="0">
                  <c:v>INTERNO</c:v>
                </c:pt>
                <c:pt idx="1">
                  <c:v>ESTERNO</c:v>
                </c:pt>
                <c:pt idx="2">
                  <c:v>IBRIDO</c:v>
                </c:pt>
              </c:strCache>
            </c:strRef>
          </c:cat>
          <c:val>
            <c:numRef>
              <c:f>'VUOTO - Strumento di tracciamen'!$N$28:$N$30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D0-7649-8370-EFAAE522B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-849758848"/>
        <c:axId val="-849767552"/>
      </c:barChart>
      <c:catAx>
        <c:axId val="-849758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-849767552"/>
        <c:crosses val="autoZero"/>
        <c:auto val="1"/>
        <c:lblAlgn val="ctr"/>
        <c:lblOffset val="100"/>
        <c:noMultiLvlLbl val="0"/>
      </c:catAx>
      <c:valAx>
        <c:axId val="-8497675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-84975884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FASE PROGETTO</a:t>
            </a:r>
          </a:p>
        </c:rich>
      </c:tx>
      <c:layout>
        <c:manualLayout>
          <c:xMode val="edge"/>
          <c:yMode val="edge"/>
          <c:x val="1.5457575812176789E-2"/>
          <c:y val="1.86335403726708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7973962984008441E-2"/>
          <c:y val="0.1722702596957989"/>
          <c:w val="0.52967079984847254"/>
          <c:h val="0.7658842372964248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97F-9147-9296-7E12A9E6404E}"/>
              </c:ext>
            </c:extLst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97F-9147-9296-7E12A9E6404E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97F-9147-9296-7E12A9E640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97F-9147-9296-7E12A9E6404E}"/>
              </c:ext>
            </c:extLst>
          </c:dPt>
          <c:dPt>
            <c:idx val="4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97F-9147-9296-7E12A9E6404E}"/>
              </c:ext>
            </c:extLst>
          </c:dPt>
          <c:dPt>
            <c:idx val="5"/>
            <c:bubble3D val="0"/>
            <c:spPr>
              <a:solidFill>
                <a:schemeClr val="accent4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97F-9147-9296-7E12A9E640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Strumento di tracciamen'!$E$28:$E$33</c:f>
              <c:strCache>
                <c:ptCount val="6"/>
                <c:pt idx="0">
                  <c:v>Ricerca</c:v>
                </c:pt>
                <c:pt idx="1">
                  <c:v>Approvazione</c:v>
                </c:pt>
                <c:pt idx="2">
                  <c:v>Sviluppo</c:v>
                </c:pt>
                <c:pt idx="3">
                  <c:v>Test</c:v>
                </c:pt>
                <c:pt idx="4">
                  <c:v>Esegui</c:v>
                </c:pt>
                <c:pt idx="5">
                  <c:v>Avvio</c:v>
                </c:pt>
              </c:strCache>
            </c:strRef>
          </c:cat>
          <c:val>
            <c:numRef>
              <c:f>'VUOTO - Strumento di tracciamen'!$F$28:$F$33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97F-9147-9296-7E12A9E6404E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E-497F-9147-9296-7E12A9E6404E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497F-9147-9296-7E12A9E6404E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2-497F-9147-9296-7E12A9E640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4-497F-9147-9296-7E12A9E6404E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6-497F-9147-9296-7E12A9E640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Strumento di tracciamen'!$E$28:$E$33</c:f>
              <c:strCache>
                <c:ptCount val="6"/>
                <c:pt idx="0">
                  <c:v>Ricerca</c:v>
                </c:pt>
                <c:pt idx="1">
                  <c:v>Approvazione</c:v>
                </c:pt>
                <c:pt idx="2">
                  <c:v>Sviluppo</c:v>
                </c:pt>
                <c:pt idx="3">
                  <c:v>Test</c:v>
                </c:pt>
                <c:pt idx="4">
                  <c:v>Esegui</c:v>
                </c:pt>
                <c:pt idx="5">
                  <c:v>Avvio</c:v>
                </c:pt>
              </c:strCache>
            </c:strRef>
          </c:cat>
          <c:val>
            <c:numRef>
              <c:f>'VUOTO - Strumento di tracciamen'!$F$28:$F$33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97F-9147-9296-7E12A9E64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929553264604792"/>
          <c:y val="0.46424463246442021"/>
          <c:w val="0.31365979381443304"/>
          <c:h val="0.45811561598278477"/>
        </c:manualLayout>
      </c:layout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https://it.smartsheet.com/try-it?trp=37719&amp;utm_language=IT&amp;utm_source=template-excel&amp;utm_medium=content&amp;utm_campaign=ic-Sample+Project+Pipeline+Tracker-excel-37719-it&amp;lpa=ic+Sample+Project+Pipeline+Tracker+excel+37719+it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4</xdr:row>
      <xdr:rowOff>0</xdr:rowOff>
    </xdr:from>
    <xdr:to>
      <xdr:col>10</xdr:col>
      <xdr:colOff>254000</xdr:colOff>
      <xdr:row>4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673100</xdr:colOff>
      <xdr:row>4</xdr:row>
      <xdr:rowOff>1917700</xdr:rowOff>
    </xdr:from>
    <xdr:to>
      <xdr:col>15</xdr:col>
      <xdr:colOff>88900</xdr:colOff>
      <xdr:row>4</xdr:row>
      <xdr:rowOff>4089400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5</xdr:col>
      <xdr:colOff>38100</xdr:colOff>
      <xdr:row>4</xdr:row>
      <xdr:rowOff>4089400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207360A-8864-CB4C-8A28-89606057B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603250</xdr:colOff>
      <xdr:row>0</xdr:row>
      <xdr:rowOff>50800</xdr:rowOff>
    </xdr:from>
    <xdr:to>
      <xdr:col>15</xdr:col>
      <xdr:colOff>1917700</xdr:colOff>
      <xdr:row>0</xdr:row>
      <xdr:rowOff>546100</xdr:rowOff>
    </xdr:to>
    <xdr:sp macro="" textlink="">
      <xdr:nvSpPr>
        <xdr:cNvPr id="2" name="Text Box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6F8D41-CA18-1584-5DCD-0E10FCCE7799}"/>
            </a:ext>
          </a:extLst>
        </xdr:cNvPr>
        <xdr:cNvSpPr txBox="1"/>
      </xdr:nvSpPr>
      <xdr:spPr>
        <a:xfrm>
          <a:off x="15062200" y="50800"/>
          <a:ext cx="4095750" cy="495300"/>
        </a:xfrm>
        <a:prstGeom prst="rect">
          <a:avLst/>
        </a:prstGeom>
        <a:solidFill>
          <a:srgbClr val="00BD32"/>
        </a:solidFill>
        <a:ln w="6350">
          <a:noFill/>
        </a:ln>
      </xdr:spPr>
      <xdr:txBody>
        <a:bodyPr rot="0" spcFirstLastPara="0" vertOverflow="clip" horzOverflow="clip" vert="horz" wrap="non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0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it-IT" sz="1800" b="1">
              <a:solidFill>
                <a:srgbClr val="FFFFFF"/>
              </a:solidFill>
              <a:effectLst/>
              <a:latin typeface="Century Gothic" panose="020B0502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Prova Smartsheet GRATUITAMENTE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419100</xdr:colOff>
      <xdr:row>4</xdr:row>
      <xdr:rowOff>0</xdr:rowOff>
    </xdr:from>
    <xdr:to>
      <xdr:col>10</xdr:col>
      <xdr:colOff>254000</xdr:colOff>
      <xdr:row>4</xdr:row>
      <xdr:rowOff>4089400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7CE2F2-B6C2-6A40-82D0-9DA2211CC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673100</xdr:colOff>
      <xdr:row>4</xdr:row>
      <xdr:rowOff>1917700</xdr:rowOff>
    </xdr:from>
    <xdr:to>
      <xdr:col>15</xdr:col>
      <xdr:colOff>88900</xdr:colOff>
      <xdr:row>4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833A9E-2644-6C4A-8AE2-2686A5DD5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5</xdr:col>
      <xdr:colOff>38100</xdr:colOff>
      <xdr:row>4</xdr:row>
      <xdr:rowOff>4089400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6E62AA-1B02-EA42-BB19-5814EA917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660400</xdr:colOff>
      <xdr:row>4</xdr:row>
      <xdr:rowOff>76200</xdr:rowOff>
    </xdr:from>
    <xdr:to>
      <xdr:col>13</xdr:col>
      <xdr:colOff>12700</xdr:colOff>
      <xdr:row>4</xdr:row>
      <xdr:rowOff>800100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7D425AB-45D9-AD48-8F5B-90DEA257EDFD}"/>
            </a:ext>
          </a:extLst>
        </xdr:cNvPr>
        <xdr:cNvSpPr txBox="1"/>
      </xdr:nvSpPr>
      <xdr:spPr>
        <a:xfrm>
          <a:off x="9753600" y="1536700"/>
          <a:ext cx="4622800" cy="7239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it-IT" sz="1200">
              <a:latin typeface="Century Gothic" panose="020B0502020202020204" pitchFamily="34" charset="0"/>
            </a:rPr>
            <a:t>Inserisci i dati del dashboard nelle tabelle che iniziano alla riga 10. </a:t>
          </a:r>
        </a:p>
        <a:p>
          <a:pPr rtl="0"/>
          <a:r>
            <a:rPr lang="it-IT" sz="1200">
              <a:latin typeface="Century Gothic" panose="020B0502020202020204" pitchFamily="34" charset="0"/>
            </a:rPr>
            <a:t>La grafica del dashboard si popola automaticamente. </a:t>
          </a:r>
        </a:p>
        <a:p>
          <a:pPr rtl="0"/>
          <a:r>
            <a:rPr lang="it-IT" sz="1200">
              <a:latin typeface="Century Gothic" panose="020B0502020202020204" pitchFamily="34" charset="0"/>
            </a:rPr>
            <a:t>L'utente deve completare solo le celle non ombreggiate. 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719&amp;utm_language=IT&amp;utm_source=template-excel&amp;utm_medium=content&amp;utm_campaign=ic-Sample+Project+Pipeline+Tracker-excel-37719-it&amp;lpa=ic+Sample+Project+Pipeline+Tracker+excel+37719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W1007"/>
  <sheetViews>
    <sheetView showGridLines="0" tabSelected="1" workbookViewId="0">
      <pane ySplit="1" topLeftCell="A2" activePane="bottomLeft" state="frozen"/>
      <selection pane="bottomLeft" activeCell="B32" sqref="B32:P32"/>
    </sheetView>
  </sheetViews>
  <sheetFormatPr baseColWidth="10" defaultColWidth="11" defaultRowHeight="13"/>
  <cols>
    <col min="1" max="1" width="3.33203125" style="6" customWidth="1"/>
    <col min="2" max="2" width="13" style="6" customWidth="1"/>
    <col min="3" max="3" width="25.83203125" style="6" customWidth="1"/>
    <col min="4" max="4" width="20.83203125" style="6" customWidth="1"/>
    <col min="5" max="7" width="14.83203125" style="6" customWidth="1"/>
    <col min="8" max="8" width="16.6640625" style="6" customWidth="1"/>
    <col min="9" max="9" width="20.5" style="6" customWidth="1"/>
    <col min="10" max="10" width="20.1640625" style="6" customWidth="1"/>
    <col min="11" max="11" width="14.83203125" style="6" customWidth="1"/>
    <col min="12" max="12" width="11.83203125" style="6" customWidth="1"/>
    <col min="13" max="13" width="15.6640625" style="6" customWidth="1"/>
    <col min="14" max="14" width="12.83203125" style="6" customWidth="1"/>
    <col min="15" max="15" width="10.83203125" style="6" customWidth="1"/>
    <col min="16" max="16" width="25.83203125" style="6" customWidth="1"/>
    <col min="17" max="17" width="3.33203125" style="6" customWidth="1"/>
    <col min="18" max="18" width="15.5" style="6" customWidth="1"/>
    <col min="19" max="19" width="3.33203125" style="6" customWidth="1"/>
    <col min="20" max="20" width="12.83203125" style="6" customWidth="1"/>
    <col min="21" max="21" width="3.33203125" style="6" customWidth="1"/>
    <col min="22" max="22" width="10.83203125" style="6" customWidth="1"/>
    <col min="23" max="23" width="3.33203125" style="6" customWidth="1"/>
    <col min="24" max="16384" width="11" style="6"/>
  </cols>
  <sheetData>
    <row r="1" spans="1:259" s="10" customFormat="1" ht="50" customHeight="1">
      <c r="B1" s="34" t="s">
        <v>8</v>
      </c>
    </row>
    <row r="2" spans="1:259" s="18" customFormat="1" ht="30.75" customHeight="1">
      <c r="A2" s="15"/>
      <c r="B2" s="73" t="s">
        <v>9</v>
      </c>
      <c r="C2" s="73"/>
      <c r="D2" s="73"/>
      <c r="E2" s="73"/>
      <c r="F2" s="73"/>
      <c r="G2" s="16" t="s">
        <v>10</v>
      </c>
      <c r="H2" s="17" t="s">
        <v>11</v>
      </c>
      <c r="I2" s="16" t="s">
        <v>12</v>
      </c>
      <c r="J2" s="16" t="s">
        <v>13</v>
      </c>
      <c r="K2" s="16" t="s">
        <v>14</v>
      </c>
      <c r="L2" s="76" t="s">
        <v>15</v>
      </c>
      <c r="M2" s="76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</row>
    <row r="3" spans="1:259" ht="35" customHeight="1" thickBot="1">
      <c r="A3" s="1"/>
      <c r="B3" s="69"/>
      <c r="C3" s="70"/>
      <c r="D3" s="70"/>
      <c r="E3" s="70"/>
      <c r="F3" s="71"/>
      <c r="G3" s="33" t="s">
        <v>0</v>
      </c>
      <c r="H3" s="61" t="s">
        <v>16</v>
      </c>
      <c r="I3" s="57">
        <f>F29</f>
        <v>0</v>
      </c>
      <c r="J3" s="58">
        <f>IFERROR(G29/G30,"0")</f>
        <v>0</v>
      </c>
      <c r="K3" s="60">
        <f>J29</f>
        <v>0</v>
      </c>
      <c r="L3" s="77">
        <f>IFERROR(AVERAGEIF(L10:L20,"&lt;&gt;0"),"")</f>
        <v>327</v>
      </c>
      <c r="M3" s="78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259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ht="323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 ht="35" customHeight="1">
      <c r="A7" s="1"/>
      <c r="B7" s="75" t="s">
        <v>17</v>
      </c>
      <c r="C7" s="75"/>
      <c r="D7" s="75"/>
      <c r="E7" s="75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25" customHeight="1">
      <c r="A8" s="1"/>
      <c r="B8" s="74" t="s">
        <v>18</v>
      </c>
      <c r="C8" s="74"/>
      <c r="D8" s="7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s="10" customFormat="1" ht="35" customHeight="1">
      <c r="A9" s="9"/>
      <c r="B9" s="13" t="s">
        <v>19</v>
      </c>
      <c r="C9" s="13" t="s">
        <v>20</v>
      </c>
      <c r="D9" s="13" t="s">
        <v>21</v>
      </c>
      <c r="E9" s="53" t="s">
        <v>22</v>
      </c>
      <c r="F9" s="52" t="s">
        <v>23</v>
      </c>
      <c r="G9" s="51" t="s">
        <v>24</v>
      </c>
      <c r="H9" s="50" t="s">
        <v>25</v>
      </c>
      <c r="I9" s="49" t="s">
        <v>26</v>
      </c>
      <c r="J9" s="48" t="s">
        <v>27</v>
      </c>
      <c r="K9" s="55" t="s">
        <v>28</v>
      </c>
      <c r="L9" s="54" t="s">
        <v>68</v>
      </c>
      <c r="M9" s="13" t="s">
        <v>29</v>
      </c>
      <c r="N9" s="13" t="s">
        <v>11</v>
      </c>
      <c r="O9" s="13" t="s">
        <v>30</v>
      </c>
      <c r="P9" s="13" t="s">
        <v>31</v>
      </c>
      <c r="Q9" s="9"/>
      <c r="R9" s="13" t="s">
        <v>29</v>
      </c>
      <c r="S9" s="9"/>
      <c r="T9" s="13" t="s">
        <v>11</v>
      </c>
      <c r="U9" s="9"/>
      <c r="V9" s="13" t="s">
        <v>30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8" customFormat="1" ht="23" customHeight="1">
      <c r="A10" s="7"/>
      <c r="B10" s="3">
        <v>1</v>
      </c>
      <c r="C10" s="2" t="s">
        <v>32</v>
      </c>
      <c r="D10" s="2" t="s">
        <v>3</v>
      </c>
      <c r="E10" s="63">
        <v>46539</v>
      </c>
      <c r="F10" s="64">
        <v>46553</v>
      </c>
      <c r="G10" s="65">
        <v>46568</v>
      </c>
      <c r="H10" s="65">
        <v>46569</v>
      </c>
      <c r="I10" s="65"/>
      <c r="J10" s="65"/>
      <c r="K10" s="63"/>
      <c r="L10" s="56">
        <f>IF(K10=0,0,K10-E10)</f>
        <v>0</v>
      </c>
      <c r="M10" s="2" t="s">
        <v>33</v>
      </c>
      <c r="N10" s="11" t="s">
        <v>34</v>
      </c>
      <c r="O10" s="2" t="s">
        <v>35</v>
      </c>
      <c r="P10" s="2"/>
      <c r="R10" s="40" t="s">
        <v>36</v>
      </c>
      <c r="T10" s="19" t="s">
        <v>37</v>
      </c>
      <c r="U10" s="7"/>
      <c r="V10" s="35" t="s">
        <v>35</v>
      </c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</row>
    <row r="11" spans="1:259" s="8" customFormat="1" ht="30.5" customHeight="1">
      <c r="A11" s="7"/>
      <c r="B11" s="3">
        <v>2</v>
      </c>
      <c r="C11" s="4" t="s">
        <v>38</v>
      </c>
      <c r="D11" s="4" t="s">
        <v>4</v>
      </c>
      <c r="E11" s="66">
        <v>46569</v>
      </c>
      <c r="F11" s="67">
        <v>46583</v>
      </c>
      <c r="G11" s="68">
        <v>46598</v>
      </c>
      <c r="H11" s="68">
        <v>46600</v>
      </c>
      <c r="I11" s="68">
        <v>46631</v>
      </c>
      <c r="J11" s="68">
        <v>46692</v>
      </c>
      <c r="K11" s="66">
        <v>46722</v>
      </c>
      <c r="L11" s="56">
        <f t="shared" ref="L11:L20" si="0">IF(K11=0,0,K11-E11)</f>
        <v>153</v>
      </c>
      <c r="M11" s="3" t="s">
        <v>39</v>
      </c>
      <c r="N11" s="62" t="s">
        <v>40</v>
      </c>
      <c r="O11" s="3" t="s">
        <v>41</v>
      </c>
      <c r="P11" s="2"/>
      <c r="R11" s="41" t="s">
        <v>42</v>
      </c>
      <c r="T11" s="3" t="s">
        <v>34</v>
      </c>
      <c r="U11" s="7"/>
      <c r="V11" s="36" t="s">
        <v>41</v>
      </c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</row>
    <row r="12" spans="1:259" s="8" customFormat="1" ht="23" customHeight="1">
      <c r="A12" s="7"/>
      <c r="B12" s="3">
        <v>3</v>
      </c>
      <c r="C12" s="4" t="s">
        <v>43</v>
      </c>
      <c r="D12" s="4" t="s">
        <v>5</v>
      </c>
      <c r="E12" s="66">
        <v>46600</v>
      </c>
      <c r="F12" s="67">
        <v>46614</v>
      </c>
      <c r="G12" s="68">
        <v>46629</v>
      </c>
      <c r="H12" s="68">
        <v>46631</v>
      </c>
      <c r="I12" s="68">
        <v>46661</v>
      </c>
      <c r="J12" s="68"/>
      <c r="K12" s="66"/>
      <c r="L12" s="56">
        <f t="shared" si="0"/>
        <v>0</v>
      </c>
      <c r="M12" s="3" t="s">
        <v>2</v>
      </c>
      <c r="N12" s="62" t="s">
        <v>44</v>
      </c>
      <c r="O12" s="3" t="s">
        <v>41</v>
      </c>
      <c r="P12" s="2"/>
      <c r="R12" s="42" t="s">
        <v>33</v>
      </c>
      <c r="T12" s="3" t="s">
        <v>40</v>
      </c>
      <c r="U12" s="7"/>
      <c r="V12" s="37" t="s">
        <v>45</v>
      </c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</row>
    <row r="13" spans="1:259" s="8" customFormat="1" ht="23" customHeight="1">
      <c r="A13" s="7"/>
      <c r="B13" s="3">
        <v>4</v>
      </c>
      <c r="C13" s="11" t="s">
        <v>46</v>
      </c>
      <c r="D13" s="11" t="s">
        <v>3</v>
      </c>
      <c r="E13" s="66">
        <v>46631</v>
      </c>
      <c r="F13" s="67">
        <v>46645</v>
      </c>
      <c r="G13" s="68">
        <v>46660</v>
      </c>
      <c r="H13" s="68">
        <v>46661</v>
      </c>
      <c r="I13" s="68">
        <v>46692</v>
      </c>
      <c r="J13" s="68"/>
      <c r="K13" s="66"/>
      <c r="L13" s="56">
        <f t="shared" si="0"/>
        <v>0</v>
      </c>
      <c r="M13" s="3" t="s">
        <v>2</v>
      </c>
      <c r="N13" s="62" t="s">
        <v>47</v>
      </c>
      <c r="O13" s="3" t="s">
        <v>35</v>
      </c>
      <c r="P13" s="2"/>
      <c r="R13" s="43" t="s">
        <v>2</v>
      </c>
      <c r="T13" s="11" t="s">
        <v>48</v>
      </c>
      <c r="U13" s="7"/>
      <c r="V13" s="11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</row>
    <row r="14" spans="1:259" s="8" customFormat="1" ht="23" customHeight="1">
      <c r="A14" s="7"/>
      <c r="B14" s="3">
        <v>5</v>
      </c>
      <c r="C14" s="4" t="s">
        <v>49</v>
      </c>
      <c r="D14" s="4" t="s">
        <v>4</v>
      </c>
      <c r="E14" s="66">
        <v>46661</v>
      </c>
      <c r="F14" s="67">
        <v>46675</v>
      </c>
      <c r="G14" s="68">
        <v>46690</v>
      </c>
      <c r="H14" s="68">
        <v>46692</v>
      </c>
      <c r="I14" s="68">
        <v>46753</v>
      </c>
      <c r="J14" s="68">
        <v>46813</v>
      </c>
      <c r="K14" s="66">
        <v>46917</v>
      </c>
      <c r="L14" s="56">
        <f t="shared" si="0"/>
        <v>256</v>
      </c>
      <c r="M14" s="3" t="s">
        <v>39</v>
      </c>
      <c r="N14" s="62" t="s">
        <v>40</v>
      </c>
      <c r="O14" s="3" t="s">
        <v>35</v>
      </c>
      <c r="P14" s="2"/>
      <c r="Q14" s="7"/>
      <c r="R14" s="44" t="s">
        <v>50</v>
      </c>
      <c r="S14" s="7"/>
      <c r="T14" s="11" t="s">
        <v>44</v>
      </c>
      <c r="U14" s="7"/>
      <c r="V14" s="1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</row>
    <row r="15" spans="1:259" s="8" customFormat="1" ht="23" customHeight="1">
      <c r="A15" s="7"/>
      <c r="B15" s="3">
        <v>6</v>
      </c>
      <c r="C15" s="4" t="s">
        <v>51</v>
      </c>
      <c r="D15" s="4" t="s">
        <v>5</v>
      </c>
      <c r="E15" s="66">
        <v>46692</v>
      </c>
      <c r="F15" s="67">
        <v>46706</v>
      </c>
      <c r="G15" s="68">
        <v>46721</v>
      </c>
      <c r="H15" s="68">
        <v>46722</v>
      </c>
      <c r="I15" s="68"/>
      <c r="J15" s="68"/>
      <c r="K15" s="66"/>
      <c r="L15" s="56">
        <f t="shared" si="0"/>
        <v>0</v>
      </c>
      <c r="M15" s="3" t="s">
        <v>33</v>
      </c>
      <c r="N15" s="62" t="s">
        <v>34</v>
      </c>
      <c r="O15" s="3" t="s">
        <v>35</v>
      </c>
      <c r="P15" s="2"/>
      <c r="Q15" s="7"/>
      <c r="R15" s="45" t="s">
        <v>39</v>
      </c>
      <c r="S15" s="7"/>
      <c r="T15" s="59" t="s">
        <v>47</v>
      </c>
      <c r="U15" s="7"/>
      <c r="V15" s="1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</row>
    <row r="16" spans="1:259" s="8" customFormat="1" ht="23" customHeight="1">
      <c r="A16" s="7"/>
      <c r="B16" s="3">
        <v>7</v>
      </c>
      <c r="C16" s="12" t="s">
        <v>52</v>
      </c>
      <c r="D16" s="12" t="s">
        <v>6</v>
      </c>
      <c r="E16" s="66">
        <v>46722</v>
      </c>
      <c r="F16" s="64">
        <v>46736</v>
      </c>
      <c r="G16" s="65">
        <v>46751</v>
      </c>
      <c r="H16" s="65">
        <v>46753</v>
      </c>
      <c r="I16" s="65"/>
      <c r="J16" s="65"/>
      <c r="K16" s="63"/>
      <c r="L16" s="56">
        <f t="shared" si="0"/>
        <v>0</v>
      </c>
      <c r="M16" s="3" t="s">
        <v>33</v>
      </c>
      <c r="N16" s="62" t="s">
        <v>48</v>
      </c>
      <c r="O16" s="3" t="s">
        <v>41</v>
      </c>
      <c r="P16" s="2"/>
      <c r="Q16" s="7"/>
      <c r="R16" s="1"/>
      <c r="S16" s="7"/>
      <c r="T16" s="1"/>
      <c r="U16" s="7"/>
      <c r="V16" s="1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</row>
    <row r="17" spans="1:259" s="8" customFormat="1" ht="23" customHeight="1">
      <c r="A17" s="7"/>
      <c r="B17" s="3">
        <v>8</v>
      </c>
      <c r="C17" s="12" t="s">
        <v>53</v>
      </c>
      <c r="D17" s="12" t="s">
        <v>3</v>
      </c>
      <c r="E17" s="66">
        <v>46753</v>
      </c>
      <c r="F17" s="64">
        <v>46767</v>
      </c>
      <c r="G17" s="65">
        <v>46782</v>
      </c>
      <c r="H17" s="65">
        <v>46784</v>
      </c>
      <c r="I17" s="65">
        <v>46813</v>
      </c>
      <c r="J17" s="65">
        <v>46844</v>
      </c>
      <c r="K17" s="63"/>
      <c r="L17" s="56">
        <f t="shared" si="0"/>
        <v>0</v>
      </c>
      <c r="M17" s="3" t="s">
        <v>50</v>
      </c>
      <c r="N17" s="62" t="s">
        <v>34</v>
      </c>
      <c r="O17" s="3" t="s">
        <v>35</v>
      </c>
      <c r="P17" s="2"/>
      <c r="Q17" s="7"/>
      <c r="R17" s="1"/>
      <c r="S17" s="7"/>
      <c r="T17" s="1"/>
      <c r="U17" s="7"/>
      <c r="V17" s="1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</row>
    <row r="18" spans="1:259" s="8" customFormat="1" ht="23" customHeight="1">
      <c r="A18" s="7"/>
      <c r="B18" s="3">
        <v>9</v>
      </c>
      <c r="C18" s="12" t="s">
        <v>54</v>
      </c>
      <c r="D18" s="12" t="s">
        <v>3</v>
      </c>
      <c r="E18" s="66">
        <v>46419</v>
      </c>
      <c r="F18" s="64">
        <v>46798</v>
      </c>
      <c r="G18" s="65">
        <v>46811</v>
      </c>
      <c r="H18" s="65">
        <v>46813</v>
      </c>
      <c r="I18" s="65">
        <v>46917</v>
      </c>
      <c r="J18" s="65">
        <v>46947</v>
      </c>
      <c r="K18" s="63">
        <v>46991</v>
      </c>
      <c r="L18" s="56">
        <f>IF(K18=0,0,K18-E18)</f>
        <v>572</v>
      </c>
      <c r="M18" s="3" t="s">
        <v>39</v>
      </c>
      <c r="N18" s="62" t="s">
        <v>40</v>
      </c>
      <c r="O18" s="3" t="s">
        <v>35</v>
      </c>
      <c r="P18" s="2"/>
      <c r="Q18" s="7"/>
      <c r="R18" s="1"/>
      <c r="S18" s="7"/>
      <c r="T18" s="1"/>
      <c r="U18" s="7"/>
      <c r="V18" s="1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</row>
    <row r="19" spans="1:259" s="8" customFormat="1" ht="23" customHeight="1">
      <c r="A19" s="7"/>
      <c r="B19" s="3">
        <v>10</v>
      </c>
      <c r="C19" s="12" t="s">
        <v>55</v>
      </c>
      <c r="D19" s="12" t="s">
        <v>4</v>
      </c>
      <c r="E19" s="66">
        <v>46813</v>
      </c>
      <c r="F19" s="64">
        <v>46827</v>
      </c>
      <c r="G19" s="65">
        <v>46842</v>
      </c>
      <c r="H19" s="65"/>
      <c r="I19" s="65"/>
      <c r="J19" s="65"/>
      <c r="K19" s="63"/>
      <c r="L19" s="56">
        <f t="shared" si="0"/>
        <v>0</v>
      </c>
      <c r="M19" s="3" t="s">
        <v>42</v>
      </c>
      <c r="N19" s="62" t="s">
        <v>34</v>
      </c>
      <c r="O19" s="3" t="s">
        <v>41</v>
      </c>
      <c r="P19" s="2"/>
      <c r="Q19" s="7"/>
      <c r="R19" s="1"/>
      <c r="S19" s="7"/>
      <c r="T19" s="1"/>
      <c r="U19" s="7"/>
      <c r="V19" s="1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</row>
    <row r="20" spans="1:259" s="8" customFormat="1" ht="29.5" customHeight="1">
      <c r="A20" s="7"/>
      <c r="B20" s="3">
        <v>11</v>
      </c>
      <c r="C20" s="12" t="s">
        <v>56</v>
      </c>
      <c r="D20" s="12" t="s">
        <v>6</v>
      </c>
      <c r="E20" s="66">
        <v>46813</v>
      </c>
      <c r="F20" s="64">
        <v>44287</v>
      </c>
      <c r="G20" s="65"/>
      <c r="H20" s="65"/>
      <c r="I20" s="65"/>
      <c r="J20" s="65"/>
      <c r="K20" s="63"/>
      <c r="L20" s="56">
        <f t="shared" si="0"/>
        <v>0</v>
      </c>
      <c r="M20" s="3" t="s">
        <v>36</v>
      </c>
      <c r="N20" s="62" t="s">
        <v>37</v>
      </c>
      <c r="O20" s="3" t="s">
        <v>45</v>
      </c>
      <c r="P20" s="2"/>
      <c r="Q20" s="7"/>
      <c r="R20" s="1"/>
      <c r="S20" s="7"/>
      <c r="T20" s="1"/>
      <c r="U20" s="7"/>
      <c r="V20" s="1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</row>
    <row r="21" spans="1:259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</row>
    <row r="22" spans="1:259" ht="25" customHeight="1">
      <c r="A22" s="1"/>
      <c r="E22" s="74" t="s">
        <v>57</v>
      </c>
      <c r="F22" s="74"/>
      <c r="G22" s="74"/>
      <c r="I22" s="74" t="s">
        <v>58</v>
      </c>
      <c r="J22" s="74"/>
      <c r="K22" s="74"/>
      <c r="L22" s="47"/>
      <c r="M22" s="72" t="s">
        <v>59</v>
      </c>
      <c r="N22" s="72"/>
      <c r="O22" s="72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s="14" customFormat="1" ht="23" customHeight="1">
      <c r="E23" s="30" t="s">
        <v>29</v>
      </c>
      <c r="F23" s="31" t="s">
        <v>60</v>
      </c>
      <c r="G23" s="31" t="s">
        <v>1</v>
      </c>
      <c r="I23" s="30" t="s">
        <v>11</v>
      </c>
      <c r="J23" s="31" t="s">
        <v>60</v>
      </c>
      <c r="K23" s="31" t="s">
        <v>1</v>
      </c>
      <c r="M23" s="30" t="s">
        <v>11</v>
      </c>
      <c r="N23" s="31" t="s">
        <v>60</v>
      </c>
      <c r="O23" s="31" t="s">
        <v>1</v>
      </c>
    </row>
    <row r="24" spans="1:259" s="14" customFormat="1" ht="23" customHeight="1">
      <c r="E24" s="40" t="s">
        <v>36</v>
      </c>
      <c r="F24" s="24">
        <f>COUNTIF(M10:M20, "Research")</f>
        <v>0</v>
      </c>
      <c r="G24" s="25">
        <f>IFERROR(F24/F30,"")</f>
        <v>0</v>
      </c>
      <c r="I24" s="21" t="s">
        <v>37</v>
      </c>
      <c r="J24" s="24">
        <f>COUNTIF(N10:N20, "Not Started")</f>
        <v>0</v>
      </c>
      <c r="K24" s="25" t="str">
        <f>IFERROR(J24/J30,"")</f>
        <v/>
      </c>
      <c r="M24" s="46" t="s">
        <v>61</v>
      </c>
      <c r="N24" s="24">
        <f>COUNTIF(O10:O20, "Internal")</f>
        <v>0</v>
      </c>
      <c r="O24" s="25" t="str">
        <f>IFERROR(N24/N27,"")</f>
        <v/>
      </c>
    </row>
    <row r="25" spans="1:259" s="14" customFormat="1" ht="23" customHeight="1">
      <c r="E25" s="41" t="s">
        <v>42</v>
      </c>
      <c r="F25" s="24">
        <f>COUNTIF(M10:M20, "Approval")</f>
        <v>0</v>
      </c>
      <c r="G25" s="25">
        <f>IFERROR(F25/F30,"")</f>
        <v>0</v>
      </c>
      <c r="I25" s="3" t="s">
        <v>34</v>
      </c>
      <c r="J25" s="24">
        <f>COUNTIF(N10:N20, "In Progress")</f>
        <v>0</v>
      </c>
      <c r="K25" s="25" t="str">
        <f>IFERROR(J25/J30,"")</f>
        <v/>
      </c>
      <c r="M25" s="38" t="s">
        <v>62</v>
      </c>
      <c r="N25" s="24">
        <f>COUNTIF(O10:O20, "External")</f>
        <v>0</v>
      </c>
      <c r="O25" s="25" t="str">
        <f>IFERROR(N25/N27,"")</f>
        <v/>
      </c>
    </row>
    <row r="26" spans="1:259" s="14" customFormat="1" ht="23" customHeight="1" thickBot="1">
      <c r="E26" s="42" t="s">
        <v>33</v>
      </c>
      <c r="F26" s="24">
        <f>COUNTIF(M10:M20, "Develop")</f>
        <v>0</v>
      </c>
      <c r="G26" s="25">
        <f>IFERROR(F26/F30,"")</f>
        <v>0</v>
      </c>
      <c r="I26" s="20" t="s">
        <v>40</v>
      </c>
      <c r="J26" s="24">
        <f>COUNTIF(N10:N20, "Complete")</f>
        <v>0</v>
      </c>
      <c r="K26" s="25" t="str">
        <f>IFERROR(J26/J30,"")</f>
        <v/>
      </c>
      <c r="M26" s="39" t="s">
        <v>63</v>
      </c>
      <c r="N26" s="26">
        <f>COUNTIF(O10:O20, "Hybrid")</f>
        <v>0</v>
      </c>
      <c r="O26" s="27" t="str">
        <f>IFERROR(N26/N27,"")</f>
        <v/>
      </c>
    </row>
    <row r="27" spans="1:259" s="14" customFormat="1" ht="23" customHeight="1">
      <c r="E27" s="43" t="s">
        <v>2</v>
      </c>
      <c r="F27" s="24">
        <f>COUNTIF(M10:M20, "Test")</f>
        <v>2</v>
      </c>
      <c r="G27" s="25">
        <f>IFERROR(F27/F30,"")</f>
        <v>1</v>
      </c>
      <c r="I27" s="21" t="s">
        <v>48</v>
      </c>
      <c r="J27" s="24">
        <f>COUNTIF(N10:N20, "Overdue")</f>
        <v>0</v>
      </c>
      <c r="K27" s="25" t="str">
        <f>IFERROR(J27/J30,"")</f>
        <v/>
      </c>
      <c r="M27" s="23" t="s">
        <v>64</v>
      </c>
      <c r="N27" s="28">
        <f>SUM(N22:N26)</f>
        <v>0</v>
      </c>
      <c r="O27" s="29">
        <f>SUM(O22:O26)</f>
        <v>0</v>
      </c>
    </row>
    <row r="28" spans="1:259" s="14" customFormat="1" ht="25" customHeight="1">
      <c r="E28" s="44" t="s">
        <v>50</v>
      </c>
      <c r="F28" s="24">
        <f>COUNTIF(M10:M20, "Execute")</f>
        <v>0</v>
      </c>
      <c r="G28" s="25">
        <f>IFERROR(F28/F30,"")</f>
        <v>0</v>
      </c>
      <c r="I28" s="21" t="s">
        <v>44</v>
      </c>
      <c r="J28" s="24">
        <f>COUNTIF(N10:N20, "Overdue")</f>
        <v>0</v>
      </c>
      <c r="K28" s="25" t="str">
        <f>IFERROR(J28/J30,"")</f>
        <v/>
      </c>
    </row>
    <row r="29" spans="1:259" s="14" customFormat="1" ht="25" customHeight="1" thickBot="1">
      <c r="E29" s="45" t="s">
        <v>39</v>
      </c>
      <c r="F29" s="26">
        <f>COUNTIF(M10:M20, "Launch")</f>
        <v>0</v>
      </c>
      <c r="G29" s="27">
        <f>IFERROR(F29/F30,"")</f>
        <v>0</v>
      </c>
      <c r="I29" s="22" t="s">
        <v>47</v>
      </c>
      <c r="J29" s="26">
        <f>COUNTIF(N10:N20, "On Hold")</f>
        <v>0</v>
      </c>
      <c r="K29" s="27" t="str">
        <f>IFERROR(J29/J30,"")</f>
        <v/>
      </c>
    </row>
    <row r="30" spans="1:259" s="14" customFormat="1" ht="25" customHeight="1">
      <c r="E30" s="23" t="s">
        <v>64</v>
      </c>
      <c r="F30" s="28">
        <f>SUM(F24:F29)</f>
        <v>2</v>
      </c>
      <c r="G30" s="29">
        <f>SUM(G24:G29)</f>
        <v>1</v>
      </c>
      <c r="I30" s="23" t="s">
        <v>64</v>
      </c>
      <c r="J30" s="28">
        <f>SUM(J25:J29)</f>
        <v>0</v>
      </c>
      <c r="K30" s="29">
        <f>SUM(K25:K29)</f>
        <v>0</v>
      </c>
    </row>
    <row r="31" spans="1:259" s="14" customFormat="1"/>
    <row r="32" spans="1:259" customFormat="1" ht="50" customHeight="1">
      <c r="A32" s="6"/>
      <c r="B32" s="80" t="s">
        <v>65</v>
      </c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8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8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8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8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8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8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8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8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8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8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8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8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8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8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</row>
    <row r="319" spans="1:28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</row>
    <row r="320" spans="1:28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</row>
    <row r="321" spans="1:28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</row>
    <row r="322" spans="1:28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</row>
    <row r="323" spans="1:28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</row>
    <row r="324" spans="1:28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</row>
    <row r="325" spans="1:28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</row>
    <row r="326" spans="1:28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</row>
    <row r="327" spans="1:28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</row>
    <row r="328" spans="1:28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</row>
    <row r="329" spans="1:28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</row>
    <row r="330" spans="1:28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</row>
    <row r="331" spans="1:28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</row>
    <row r="332" spans="1:28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</row>
    <row r="333" spans="1:28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</row>
    <row r="334" spans="1:28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</row>
    <row r="335" spans="1:28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</row>
    <row r="336" spans="1:28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</row>
    <row r="337" spans="1:28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</row>
    <row r="338" spans="1:28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</row>
    <row r="339" spans="1:28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</row>
    <row r="340" spans="1:28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</row>
    <row r="341" spans="1:28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</row>
    <row r="342" spans="1:28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</row>
    <row r="343" spans="1:28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</row>
    <row r="344" spans="1:28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</row>
    <row r="345" spans="1:28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</row>
    <row r="346" spans="1:28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</row>
    <row r="347" spans="1:28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</row>
    <row r="348" spans="1:28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</row>
    <row r="349" spans="1:28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</row>
    <row r="350" spans="1:28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</row>
    <row r="351" spans="1:28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</row>
    <row r="352" spans="1:28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</row>
    <row r="353" spans="1:28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</row>
    <row r="354" spans="1:28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</row>
    <row r="355" spans="1:28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</row>
    <row r="356" spans="1:28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</row>
    <row r="357" spans="1:28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</row>
    <row r="358" spans="1:28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</row>
    <row r="359" spans="1:28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</row>
    <row r="360" spans="1:28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</row>
    <row r="361" spans="1:28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</row>
    <row r="362" spans="1:28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</row>
    <row r="363" spans="1:28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</row>
    <row r="364" spans="1:28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</row>
    <row r="365" spans="1:28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</row>
    <row r="366" spans="1:28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</row>
    <row r="367" spans="1:28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</row>
    <row r="368" spans="1:28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</sheetData>
  <mergeCells count="10">
    <mergeCell ref="B32:P32"/>
    <mergeCell ref="B3:F3"/>
    <mergeCell ref="M22:O22"/>
    <mergeCell ref="B2:F2"/>
    <mergeCell ref="B8:D8"/>
    <mergeCell ref="B7:E7"/>
    <mergeCell ref="I22:K22"/>
    <mergeCell ref="E22:G22"/>
    <mergeCell ref="L2:M2"/>
    <mergeCell ref="L3:M3"/>
  </mergeCells>
  <phoneticPr fontId="3" type="noConversion"/>
  <conditionalFormatting sqref="L10:L20">
    <cfRule type="containsText" dxfId="46" priority="7" operator="containsText" text="0">
      <formula>NOT(ISERROR(SEARCH("0",L10)))</formula>
    </cfRule>
  </conditionalFormatting>
  <conditionalFormatting sqref="R10:R15 M10:M20 E24:E29">
    <cfRule type="containsText" dxfId="45" priority="13" operator="containsText" text="Ricerca">
      <formula>NOT(ISERROR(SEARCH("Ricerca",E10)))</formula>
    </cfRule>
    <cfRule type="containsText" dxfId="44" priority="8" operator="containsText" text="Avvio">
      <formula>NOT(ISERROR(SEARCH("Avvio",E10)))</formula>
    </cfRule>
    <cfRule type="containsText" dxfId="43" priority="9" operator="containsText" text="Esegui">
      <formula>NOT(ISERROR(SEARCH("Esegui",E10)))</formula>
    </cfRule>
    <cfRule type="containsText" dxfId="42" priority="10" operator="containsText" text="Test">
      <formula>NOT(ISERROR(SEARCH("Test",E10)))</formula>
    </cfRule>
    <cfRule type="containsText" dxfId="41" priority="11" operator="containsText" text="Sviluppo">
      <formula>NOT(ISERROR(SEARCH("Sviluppo",E10)))</formula>
    </cfRule>
    <cfRule type="containsText" dxfId="40" priority="12" operator="containsText" text="Approvazione">
      <formula>NOT(ISERROR(SEARCH("Approvazione",E10)))</formula>
    </cfRule>
  </conditionalFormatting>
  <conditionalFormatting sqref="T10:T15 N10:N20 I24:I29">
    <cfRule type="containsText" dxfId="39" priority="1" operator="containsText" text="A rischio">
      <formula>NOT(ISERROR(SEARCH("A rischio",I10)))</formula>
    </cfRule>
    <cfRule type="containsText" dxfId="38" priority="76" operator="containsText" text="Scaduto">
      <formula>NOT(ISERROR(SEARCH("Scaduto",I10)))</formula>
    </cfRule>
    <cfRule type="containsText" dxfId="37" priority="99" operator="containsText" text="Non iniziato">
      <formula>NOT(ISERROR(SEARCH("Non iniziato",I10)))</formula>
    </cfRule>
    <cfRule type="containsText" dxfId="36" priority="98" operator="containsText" text="In corso">
      <formula>NOT(ISERROR(SEARCH("In corso",I10)))</formula>
    </cfRule>
    <cfRule type="containsText" dxfId="35" priority="97" operator="containsText" text="Completo">
      <formula>NOT(ISERROR(SEARCH("Completo",I10)))</formula>
    </cfRule>
    <cfRule type="containsText" dxfId="34" priority="96" operator="containsText" text="In attesa">
      <formula>NOT(ISERROR(SEARCH("In attesa",I10)))</formula>
    </cfRule>
  </conditionalFormatting>
  <conditionalFormatting sqref="V10:V13 O10:O20 M24:M26">
    <cfRule type="containsText" dxfId="33" priority="79" operator="containsText" text="Esterno">
      <formula>NOT(ISERROR(SEARCH("Esterno",M10)))</formula>
    </cfRule>
    <cfRule type="containsText" dxfId="32" priority="78" operator="containsText" text="Interno">
      <formula>NOT(ISERROR(SEARCH("Interno",M10)))</formula>
    </cfRule>
    <cfRule type="containsText" dxfId="31" priority="77" operator="containsText" text="Ibrido">
      <formula>NOT(ISERROR(SEARCH("Ibrido",M10)))</formula>
    </cfRule>
  </conditionalFormatting>
  <dataValidations count="3">
    <dataValidation type="list" allowBlank="1" showInputMessage="1" showErrorMessage="1" sqref="N10:N20" xr:uid="{00000000-0002-0000-0000-000000000000}">
      <formula1>$T$10:$T$15</formula1>
    </dataValidation>
    <dataValidation type="list" allowBlank="1" showInputMessage="1" showErrorMessage="1" sqref="O10:O20" xr:uid="{00000000-0002-0000-0000-000001000000}">
      <formula1>$V$10:$V$13</formula1>
    </dataValidation>
    <dataValidation type="list" allowBlank="1" showInputMessage="1" showErrorMessage="1" sqref="M10:M20" xr:uid="{00000000-0002-0000-0000-000002000000}">
      <formula1>$R$10:$R$15</formula1>
    </dataValidation>
  </dataValidations>
  <hyperlinks>
    <hyperlink ref="B32:P32" r:id="rId1" display="CLICCA QUI PER CREARE IN SMARTSHEET" xr:uid="{00000000-0004-0000-0000-000000000000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  <pageSetUpPr fitToPage="1"/>
  </sheetPr>
  <dimension ref="A1:JW1010"/>
  <sheetViews>
    <sheetView showGridLines="0" workbookViewId="0">
      <selection activeCell="N12" sqref="N12"/>
    </sheetView>
  </sheetViews>
  <sheetFormatPr baseColWidth="10" defaultColWidth="11" defaultRowHeight="13"/>
  <cols>
    <col min="1" max="1" width="3.33203125" style="6" customWidth="1"/>
    <col min="2" max="2" width="12.5" style="6" customWidth="1"/>
    <col min="3" max="3" width="30.83203125" style="6" customWidth="1"/>
    <col min="4" max="4" width="15.83203125" style="6" customWidth="1"/>
    <col min="5" max="7" width="14.83203125" style="6" customWidth="1"/>
    <col min="8" max="8" width="18.1640625" style="6" customWidth="1"/>
    <col min="9" max="9" width="21.33203125" style="6" customWidth="1"/>
    <col min="10" max="10" width="19.6640625" style="6" customWidth="1"/>
    <col min="11" max="11" width="14.83203125" style="6" customWidth="1"/>
    <col min="12" max="12" width="11.83203125" style="6" customWidth="1"/>
    <col min="13" max="14" width="12.83203125" style="6" customWidth="1"/>
    <col min="15" max="15" width="10.83203125" style="6" customWidth="1"/>
    <col min="16" max="16" width="25.83203125" style="6" customWidth="1"/>
    <col min="17" max="17" width="3.33203125" style="6" customWidth="1"/>
    <col min="18" max="18" width="14.6640625" style="6" customWidth="1"/>
    <col min="19" max="19" width="3.33203125" style="6" customWidth="1"/>
    <col min="20" max="20" width="12.83203125" style="6" customWidth="1"/>
    <col min="21" max="21" width="3.33203125" style="6" customWidth="1"/>
    <col min="22" max="22" width="10.83203125" style="6" customWidth="1"/>
    <col min="23" max="23" width="3.33203125" style="6" customWidth="1"/>
    <col min="24" max="16384" width="11" style="6"/>
  </cols>
  <sheetData>
    <row r="1" spans="1:259" s="10" customFormat="1" ht="42" customHeight="1">
      <c r="B1" s="34" t="s">
        <v>66</v>
      </c>
    </row>
    <row r="2" spans="1:259" s="18" customFormat="1" ht="35.25" customHeight="1">
      <c r="A2" s="15"/>
      <c r="B2" s="73" t="s">
        <v>9</v>
      </c>
      <c r="C2" s="73"/>
      <c r="D2" s="73"/>
      <c r="E2" s="73"/>
      <c r="F2" s="73"/>
      <c r="G2" s="16" t="s">
        <v>10</v>
      </c>
      <c r="H2" s="17" t="s">
        <v>11</v>
      </c>
      <c r="I2" s="16" t="s">
        <v>12</v>
      </c>
      <c r="J2" s="16" t="s">
        <v>13</v>
      </c>
      <c r="K2" s="16" t="s">
        <v>14</v>
      </c>
      <c r="L2" s="76" t="s">
        <v>15</v>
      </c>
      <c r="M2" s="76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</row>
    <row r="3" spans="1:259" ht="35" customHeight="1" thickBot="1">
      <c r="A3" s="1"/>
      <c r="B3" s="69"/>
      <c r="C3" s="70"/>
      <c r="D3" s="70"/>
      <c r="E3" s="70"/>
      <c r="F3" s="71"/>
      <c r="G3" s="33" t="s">
        <v>0</v>
      </c>
      <c r="H3" s="61" t="s">
        <v>16</v>
      </c>
      <c r="I3" s="57">
        <f>F33</f>
        <v>0</v>
      </c>
      <c r="J3" s="58" t="str">
        <f>IFERROR(G33/G34,"0")</f>
        <v>0</v>
      </c>
      <c r="K3" s="60">
        <f>J33</f>
        <v>0</v>
      </c>
      <c r="L3" s="77" t="str">
        <f>IFERROR(AVERAGEIF(L10:L24,"&lt;&gt;0"),"")</f>
        <v/>
      </c>
      <c r="M3" s="78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259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259" ht="323" customHeight="1">
      <c r="A5" s="1"/>
      <c r="B5" s="1"/>
      <c r="C5" s="1"/>
      <c r="D5" s="1"/>
      <c r="E5" s="1"/>
      <c r="F5" s="1"/>
      <c r="G5" s="1"/>
      <c r="H5" s="1"/>
      <c r="I5" s="1"/>
      <c r="J5" s="1"/>
      <c r="K5" s="79"/>
      <c r="L5" s="79"/>
      <c r="M5" s="79"/>
      <c r="N5" s="79"/>
      <c r="O5" s="79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259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259" ht="35" customHeight="1">
      <c r="A7" s="1"/>
      <c r="B7" s="75" t="s">
        <v>17</v>
      </c>
      <c r="C7" s="75"/>
      <c r="D7" s="75"/>
      <c r="E7" s="75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</row>
    <row r="8" spans="1:259" ht="25" customHeight="1">
      <c r="A8" s="1"/>
      <c r="B8" s="74" t="s">
        <v>18</v>
      </c>
      <c r="C8" s="74"/>
      <c r="D8" s="7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s="10" customFormat="1" ht="35" customHeight="1">
      <c r="A9" s="9"/>
      <c r="B9" s="13" t="s">
        <v>19</v>
      </c>
      <c r="C9" s="13" t="s">
        <v>67</v>
      </c>
      <c r="D9" s="13" t="s">
        <v>21</v>
      </c>
      <c r="E9" s="53" t="s">
        <v>22</v>
      </c>
      <c r="F9" s="52" t="s">
        <v>23</v>
      </c>
      <c r="G9" s="51" t="s">
        <v>24</v>
      </c>
      <c r="H9" s="50" t="s">
        <v>25</v>
      </c>
      <c r="I9" s="49" t="s">
        <v>26</v>
      </c>
      <c r="J9" s="48" t="s">
        <v>27</v>
      </c>
      <c r="K9" s="55" t="s">
        <v>28</v>
      </c>
      <c r="L9" s="54" t="s">
        <v>68</v>
      </c>
      <c r="M9" s="13" t="s">
        <v>29</v>
      </c>
      <c r="N9" s="13" t="s">
        <v>11</v>
      </c>
      <c r="O9" s="13" t="s">
        <v>30</v>
      </c>
      <c r="P9" s="13" t="s">
        <v>31</v>
      </c>
      <c r="Q9" s="9"/>
      <c r="R9" s="13" t="s">
        <v>29</v>
      </c>
      <c r="S9" s="9"/>
      <c r="T9" s="13" t="s">
        <v>11</v>
      </c>
      <c r="U9" s="9"/>
      <c r="V9" s="13" t="s">
        <v>30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8" customFormat="1" ht="23" customHeight="1">
      <c r="A10" s="7"/>
      <c r="B10" s="3"/>
      <c r="C10" s="2"/>
      <c r="D10" s="2"/>
      <c r="E10" s="63"/>
      <c r="F10" s="64"/>
      <c r="G10" s="65"/>
      <c r="H10" s="65"/>
      <c r="I10" s="65"/>
      <c r="J10" s="65"/>
      <c r="K10" s="63"/>
      <c r="L10" s="56">
        <f>IF(K10=0,0,K10-E10)</f>
        <v>0</v>
      </c>
      <c r="M10" s="2"/>
      <c r="N10" s="11"/>
      <c r="O10" s="2"/>
      <c r="P10" s="2"/>
      <c r="R10" s="40" t="s">
        <v>36</v>
      </c>
      <c r="T10" s="19" t="s">
        <v>37</v>
      </c>
      <c r="U10" s="7"/>
      <c r="V10" s="35" t="s">
        <v>35</v>
      </c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</row>
    <row r="11" spans="1:259" s="8" customFormat="1" ht="23" customHeight="1">
      <c r="A11" s="7"/>
      <c r="B11" s="3"/>
      <c r="C11" s="4"/>
      <c r="D11" s="4"/>
      <c r="E11" s="66"/>
      <c r="F11" s="67"/>
      <c r="G11" s="68"/>
      <c r="H11" s="68"/>
      <c r="I11" s="68"/>
      <c r="J11" s="68"/>
      <c r="K11" s="66"/>
      <c r="L11" s="56">
        <f t="shared" ref="L11:L24" si="0">IF(K11=0,0,K11-E11)</f>
        <v>0</v>
      </c>
      <c r="M11" s="3"/>
      <c r="N11" s="62"/>
      <c r="O11" s="3"/>
      <c r="P11" s="2"/>
      <c r="R11" s="41" t="s">
        <v>42</v>
      </c>
      <c r="T11" s="3" t="s">
        <v>34</v>
      </c>
      <c r="U11" s="7"/>
      <c r="V11" s="36" t="s">
        <v>41</v>
      </c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</row>
    <row r="12" spans="1:259" s="8" customFormat="1" ht="23" customHeight="1">
      <c r="A12" s="7"/>
      <c r="B12" s="3"/>
      <c r="C12" s="4"/>
      <c r="D12" s="4"/>
      <c r="E12" s="66"/>
      <c r="F12" s="67"/>
      <c r="G12" s="68"/>
      <c r="H12" s="68"/>
      <c r="I12" s="68"/>
      <c r="J12" s="68"/>
      <c r="K12" s="66"/>
      <c r="L12" s="56">
        <f t="shared" si="0"/>
        <v>0</v>
      </c>
      <c r="M12" s="3"/>
      <c r="N12" s="62"/>
      <c r="O12" s="3"/>
      <c r="P12" s="2"/>
      <c r="R12" s="42" t="s">
        <v>33</v>
      </c>
      <c r="T12" s="3" t="s">
        <v>40</v>
      </c>
      <c r="U12" s="7"/>
      <c r="V12" s="37" t="s">
        <v>45</v>
      </c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</row>
    <row r="13" spans="1:259" s="8" customFormat="1" ht="23" customHeight="1">
      <c r="A13" s="7"/>
      <c r="B13" s="3"/>
      <c r="C13" s="11"/>
      <c r="D13" s="11"/>
      <c r="E13" s="66"/>
      <c r="F13" s="67"/>
      <c r="G13" s="68"/>
      <c r="H13" s="68"/>
      <c r="I13" s="68"/>
      <c r="J13" s="68"/>
      <c r="K13" s="66"/>
      <c r="L13" s="56">
        <f t="shared" si="0"/>
        <v>0</v>
      </c>
      <c r="M13" s="3"/>
      <c r="N13" s="62"/>
      <c r="O13" s="3"/>
      <c r="P13" s="2"/>
      <c r="R13" s="43" t="s">
        <v>2</v>
      </c>
      <c r="T13" s="11" t="s">
        <v>48</v>
      </c>
      <c r="U13" s="7"/>
      <c r="V13" s="11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</row>
    <row r="14" spans="1:259" s="8" customFormat="1" ht="23" customHeight="1">
      <c r="A14" s="7"/>
      <c r="B14" s="3"/>
      <c r="C14" s="4"/>
      <c r="D14" s="4"/>
      <c r="E14" s="66"/>
      <c r="F14" s="67"/>
      <c r="G14" s="68"/>
      <c r="H14" s="68"/>
      <c r="I14" s="68"/>
      <c r="J14" s="68"/>
      <c r="K14" s="66"/>
      <c r="L14" s="56">
        <f t="shared" si="0"/>
        <v>0</v>
      </c>
      <c r="M14" s="3"/>
      <c r="N14" s="62"/>
      <c r="O14" s="3"/>
      <c r="P14" s="2"/>
      <c r="Q14" s="7"/>
      <c r="R14" s="44" t="s">
        <v>50</v>
      </c>
      <c r="S14" s="7"/>
      <c r="T14" s="11" t="s">
        <v>44</v>
      </c>
      <c r="U14" s="7"/>
      <c r="V14" s="1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</row>
    <row r="15" spans="1:259" s="8" customFormat="1" ht="23" customHeight="1">
      <c r="A15" s="7"/>
      <c r="B15" s="3"/>
      <c r="C15" s="4"/>
      <c r="D15" s="4"/>
      <c r="E15" s="66"/>
      <c r="F15" s="67"/>
      <c r="G15" s="68"/>
      <c r="H15" s="68"/>
      <c r="I15" s="68"/>
      <c r="J15" s="68"/>
      <c r="K15" s="66"/>
      <c r="L15" s="56">
        <f t="shared" si="0"/>
        <v>0</v>
      </c>
      <c r="M15" s="3"/>
      <c r="N15" s="62"/>
      <c r="O15" s="3"/>
      <c r="P15" s="2"/>
      <c r="Q15" s="7"/>
      <c r="R15" s="45" t="s">
        <v>39</v>
      </c>
      <c r="S15" s="7"/>
      <c r="T15" s="59" t="s">
        <v>47</v>
      </c>
      <c r="U15" s="7"/>
      <c r="V15" s="1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</row>
    <row r="16" spans="1:259" s="8" customFormat="1" ht="23" customHeight="1">
      <c r="A16" s="7"/>
      <c r="B16" s="3"/>
      <c r="C16" s="12"/>
      <c r="D16" s="12"/>
      <c r="E16" s="66"/>
      <c r="F16" s="64"/>
      <c r="G16" s="65"/>
      <c r="H16" s="65"/>
      <c r="I16" s="65"/>
      <c r="J16" s="65"/>
      <c r="K16" s="63"/>
      <c r="L16" s="56">
        <f t="shared" ref="L16:L19" si="1">IF(K16=0,0,K16-E16)</f>
        <v>0</v>
      </c>
      <c r="M16" s="3"/>
      <c r="N16" s="62"/>
      <c r="O16" s="3"/>
      <c r="P16" s="2"/>
      <c r="Q16" s="7"/>
      <c r="R16" s="1"/>
      <c r="S16" s="7"/>
      <c r="T16" s="1"/>
      <c r="U16" s="7"/>
      <c r="V16" s="1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</row>
    <row r="17" spans="1:259" s="8" customFormat="1" ht="23" customHeight="1">
      <c r="A17" s="7"/>
      <c r="B17" s="3"/>
      <c r="C17" s="12"/>
      <c r="D17" s="12"/>
      <c r="E17" s="66"/>
      <c r="F17" s="64"/>
      <c r="G17" s="65"/>
      <c r="H17" s="65"/>
      <c r="I17" s="65"/>
      <c r="J17" s="65"/>
      <c r="K17" s="63"/>
      <c r="L17" s="56">
        <f t="shared" si="1"/>
        <v>0</v>
      </c>
      <c r="M17" s="3"/>
      <c r="N17" s="62"/>
      <c r="O17" s="3"/>
      <c r="P17" s="2"/>
      <c r="Q17" s="7"/>
      <c r="R17" s="1"/>
      <c r="S17" s="7"/>
      <c r="T17" s="1"/>
      <c r="U17" s="7"/>
      <c r="V17" s="1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</row>
    <row r="18" spans="1:259" s="8" customFormat="1" ht="23" customHeight="1">
      <c r="A18" s="7"/>
      <c r="B18" s="3"/>
      <c r="C18" s="12"/>
      <c r="D18" s="12"/>
      <c r="E18" s="66"/>
      <c r="F18" s="64"/>
      <c r="G18" s="65"/>
      <c r="H18" s="65"/>
      <c r="I18" s="65"/>
      <c r="J18" s="65"/>
      <c r="K18" s="63"/>
      <c r="L18" s="56">
        <f t="shared" si="1"/>
        <v>0</v>
      </c>
      <c r="M18" s="3"/>
      <c r="N18" s="62"/>
      <c r="O18" s="3"/>
      <c r="P18" s="2"/>
      <c r="Q18" s="7"/>
      <c r="R18" s="1"/>
      <c r="S18" s="7"/>
      <c r="T18" s="1"/>
      <c r="U18" s="7"/>
      <c r="V18" s="1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</row>
    <row r="19" spans="1:259" s="8" customFormat="1" ht="23" customHeight="1">
      <c r="A19" s="7"/>
      <c r="B19" s="3"/>
      <c r="C19" s="12"/>
      <c r="D19" s="12"/>
      <c r="E19" s="66"/>
      <c r="F19" s="64"/>
      <c r="G19" s="65"/>
      <c r="H19" s="65"/>
      <c r="I19" s="65"/>
      <c r="J19" s="65"/>
      <c r="K19" s="63"/>
      <c r="L19" s="56">
        <f t="shared" si="1"/>
        <v>0</v>
      </c>
      <c r="M19" s="3"/>
      <c r="N19" s="62"/>
      <c r="O19" s="3"/>
      <c r="P19" s="2"/>
      <c r="Q19" s="7"/>
      <c r="R19" s="1"/>
      <c r="S19" s="7"/>
      <c r="T19" s="1"/>
      <c r="U19" s="7"/>
      <c r="V19" s="1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</row>
    <row r="20" spans="1:259" s="8" customFormat="1" ht="23" customHeight="1">
      <c r="A20" s="7"/>
      <c r="B20" s="3"/>
      <c r="C20" s="12"/>
      <c r="D20" s="12"/>
      <c r="E20" s="66"/>
      <c r="F20" s="64"/>
      <c r="G20" s="65"/>
      <c r="H20" s="65"/>
      <c r="I20" s="65"/>
      <c r="J20" s="65"/>
      <c r="K20" s="63"/>
      <c r="L20" s="56">
        <f t="shared" si="0"/>
        <v>0</v>
      </c>
      <c r="M20" s="3"/>
      <c r="N20" s="62"/>
      <c r="O20" s="3"/>
      <c r="P20" s="2"/>
      <c r="Q20" s="7"/>
      <c r="R20" s="1"/>
      <c r="S20" s="7"/>
      <c r="T20" s="1"/>
      <c r="U20" s="7"/>
      <c r="V20" s="1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</row>
    <row r="21" spans="1:259" s="8" customFormat="1" ht="23" customHeight="1">
      <c r="A21" s="7"/>
      <c r="B21" s="3"/>
      <c r="C21" s="12"/>
      <c r="D21" s="12"/>
      <c r="E21" s="66"/>
      <c r="F21" s="64"/>
      <c r="G21" s="65"/>
      <c r="H21" s="65"/>
      <c r="I21" s="65"/>
      <c r="J21" s="65"/>
      <c r="K21" s="63"/>
      <c r="L21" s="56">
        <f t="shared" si="0"/>
        <v>0</v>
      </c>
      <c r="M21" s="3"/>
      <c r="N21" s="62"/>
      <c r="O21" s="3"/>
      <c r="P21" s="2"/>
      <c r="Q21" s="7"/>
      <c r="R21" s="1"/>
      <c r="S21" s="7"/>
      <c r="T21" s="1"/>
      <c r="U21" s="7"/>
      <c r="V21" s="1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</row>
    <row r="22" spans="1:259" s="8" customFormat="1" ht="23" customHeight="1">
      <c r="A22" s="7"/>
      <c r="B22" s="3"/>
      <c r="C22" s="12"/>
      <c r="D22" s="12"/>
      <c r="E22" s="66"/>
      <c r="F22" s="64"/>
      <c r="G22" s="65"/>
      <c r="H22" s="65"/>
      <c r="I22" s="65"/>
      <c r="J22" s="65"/>
      <c r="K22" s="63"/>
      <c r="L22" s="56">
        <f t="shared" si="0"/>
        <v>0</v>
      </c>
      <c r="M22" s="3"/>
      <c r="N22" s="62"/>
      <c r="O22" s="3"/>
      <c r="P22" s="2"/>
      <c r="Q22" s="7"/>
      <c r="R22" s="1"/>
      <c r="S22" s="7"/>
      <c r="T22" s="1"/>
      <c r="U22" s="7"/>
      <c r="V22" s="1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</row>
    <row r="23" spans="1:259" s="8" customFormat="1" ht="23" customHeight="1">
      <c r="A23" s="7"/>
      <c r="B23" s="3"/>
      <c r="C23" s="12"/>
      <c r="D23" s="12"/>
      <c r="E23" s="66"/>
      <c r="F23" s="64"/>
      <c r="G23" s="65"/>
      <c r="H23" s="65"/>
      <c r="I23" s="65"/>
      <c r="J23" s="65"/>
      <c r="K23" s="63"/>
      <c r="L23" s="56">
        <f t="shared" si="0"/>
        <v>0</v>
      </c>
      <c r="M23" s="3"/>
      <c r="N23" s="62"/>
      <c r="O23" s="3"/>
      <c r="P23" s="2"/>
      <c r="Q23" s="7"/>
      <c r="R23" s="1"/>
      <c r="S23" s="7"/>
      <c r="T23" s="1"/>
      <c r="U23" s="7"/>
      <c r="V23" s="1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</row>
    <row r="24" spans="1:259" s="8" customFormat="1" ht="23" customHeight="1">
      <c r="A24" s="7"/>
      <c r="B24" s="3"/>
      <c r="C24" s="12"/>
      <c r="D24" s="12"/>
      <c r="E24" s="66"/>
      <c r="F24" s="64"/>
      <c r="G24" s="65"/>
      <c r="H24" s="65"/>
      <c r="I24" s="65"/>
      <c r="J24" s="65"/>
      <c r="K24" s="63"/>
      <c r="L24" s="56">
        <f t="shared" si="0"/>
        <v>0</v>
      </c>
      <c r="M24" s="3"/>
      <c r="N24" s="62"/>
      <c r="O24" s="3"/>
      <c r="P24" s="2"/>
      <c r="Q24" s="7"/>
      <c r="R24" s="1"/>
      <c r="S24" s="7"/>
      <c r="T24" s="1"/>
      <c r="U24" s="7"/>
      <c r="V24" s="1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</row>
    <row r="25" spans="1:25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ht="25" customHeight="1">
      <c r="A26" s="1"/>
      <c r="E26" s="74" t="s">
        <v>57</v>
      </c>
      <c r="F26" s="74"/>
      <c r="G26" s="74"/>
      <c r="I26" s="74" t="s">
        <v>58</v>
      </c>
      <c r="J26" s="74"/>
      <c r="K26" s="74"/>
      <c r="L26" s="47"/>
      <c r="M26" s="72" t="s">
        <v>59</v>
      </c>
      <c r="N26" s="72"/>
      <c r="O26" s="72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s="14" customFormat="1" ht="23" customHeight="1">
      <c r="E27" s="30" t="s">
        <v>29</v>
      </c>
      <c r="F27" s="31" t="s">
        <v>60</v>
      </c>
      <c r="G27" s="31" t="s">
        <v>1</v>
      </c>
      <c r="I27" s="30" t="s">
        <v>11</v>
      </c>
      <c r="J27" s="31" t="s">
        <v>60</v>
      </c>
      <c r="K27" s="31" t="s">
        <v>1</v>
      </c>
      <c r="M27" s="30" t="s">
        <v>11</v>
      </c>
      <c r="N27" s="31" t="s">
        <v>60</v>
      </c>
      <c r="O27" s="31" t="s">
        <v>1</v>
      </c>
    </row>
    <row r="28" spans="1:259" s="14" customFormat="1" ht="23" customHeight="1">
      <c r="E28" s="40" t="s">
        <v>36</v>
      </c>
      <c r="F28" s="24">
        <f>COUNTIF(M10:M24, "Research")</f>
        <v>0</v>
      </c>
      <c r="G28" s="25" t="str">
        <f>IFERROR(F28/F34,"")</f>
        <v/>
      </c>
      <c r="I28" s="21" t="s">
        <v>37</v>
      </c>
      <c r="J28" s="24">
        <f>COUNTIF(N10:N24, "Not Started")</f>
        <v>0</v>
      </c>
      <c r="K28" s="25" t="str">
        <f>IFERROR(J28/J34,"")</f>
        <v/>
      </c>
      <c r="M28" s="46" t="s">
        <v>61</v>
      </c>
      <c r="N28" s="24">
        <f>COUNTIF(O10:O24, "Internal")</f>
        <v>0</v>
      </c>
      <c r="O28" s="25" t="str">
        <f>IFERROR(N28/N31,"")</f>
        <v/>
      </c>
    </row>
    <row r="29" spans="1:259" s="14" customFormat="1" ht="23" customHeight="1">
      <c r="E29" s="41" t="s">
        <v>42</v>
      </c>
      <c r="F29" s="24">
        <f>COUNTIF(M10:M24, "Approval")</f>
        <v>0</v>
      </c>
      <c r="G29" s="25" t="str">
        <f>IFERROR(F29/F34,"")</f>
        <v/>
      </c>
      <c r="I29" s="3" t="s">
        <v>34</v>
      </c>
      <c r="J29" s="24">
        <f>COUNTIF(N10:N24, "In Progress")</f>
        <v>0</v>
      </c>
      <c r="K29" s="25" t="str">
        <f>IFERROR(J29/J34,"")</f>
        <v/>
      </c>
      <c r="M29" s="38" t="s">
        <v>62</v>
      </c>
      <c r="N29" s="24">
        <f>COUNTIF(O10:O24, "External")</f>
        <v>0</v>
      </c>
      <c r="O29" s="25" t="str">
        <f>IFERROR(N29/N31,"")</f>
        <v/>
      </c>
    </row>
    <row r="30" spans="1:259" s="14" customFormat="1" ht="23" customHeight="1" thickBot="1">
      <c r="E30" s="42" t="s">
        <v>33</v>
      </c>
      <c r="F30" s="24">
        <f>COUNTIF(M10:M24, "Develop")</f>
        <v>0</v>
      </c>
      <c r="G30" s="25" t="str">
        <f>IFERROR(F30/F34,"")</f>
        <v/>
      </c>
      <c r="I30" s="20" t="s">
        <v>40</v>
      </c>
      <c r="J30" s="24">
        <f>COUNTIF(N10:N24, "Complete")</f>
        <v>0</v>
      </c>
      <c r="K30" s="25" t="str">
        <f>IFERROR(J30/J34,"")</f>
        <v/>
      </c>
      <c r="M30" s="39" t="s">
        <v>63</v>
      </c>
      <c r="N30" s="26">
        <f>COUNTIF(O10:O24, "Hybrid")</f>
        <v>0</v>
      </c>
      <c r="O30" s="27" t="str">
        <f>IFERROR(N30/N31,"")</f>
        <v/>
      </c>
    </row>
    <row r="31" spans="1:259" s="14" customFormat="1" ht="23" customHeight="1">
      <c r="E31" s="43" t="s">
        <v>2</v>
      </c>
      <c r="F31" s="24">
        <f>COUNTIF(M10:M24, "Test")</f>
        <v>0</v>
      </c>
      <c r="G31" s="25" t="str">
        <f>IFERROR(F31/F34,"")</f>
        <v/>
      </c>
      <c r="I31" s="21" t="s">
        <v>48</v>
      </c>
      <c r="J31" s="24">
        <f>COUNTIF(N10:N24, "Overdue")</f>
        <v>0</v>
      </c>
      <c r="K31" s="25" t="str">
        <f>IFERROR(J31/J34,"")</f>
        <v/>
      </c>
      <c r="M31" s="23" t="s">
        <v>64</v>
      </c>
      <c r="N31" s="28">
        <f>SUM(N26:N30)</f>
        <v>0</v>
      </c>
      <c r="O31" s="29">
        <f>SUM(O26:O30)</f>
        <v>0</v>
      </c>
    </row>
    <row r="32" spans="1:259" s="14" customFormat="1" ht="25" customHeight="1">
      <c r="E32" s="44" t="s">
        <v>50</v>
      </c>
      <c r="F32" s="24">
        <f>COUNTIF(M10:M24, "Execute")</f>
        <v>0</v>
      </c>
      <c r="G32" s="25" t="str">
        <f>IFERROR(F32/F34,"")</f>
        <v/>
      </c>
      <c r="I32" s="21" t="s">
        <v>44</v>
      </c>
      <c r="J32" s="24">
        <f>COUNTIF(N10:N24, "Overdue")</f>
        <v>0</v>
      </c>
      <c r="K32" s="25" t="str">
        <f>IFERROR(J32/J34,"")</f>
        <v/>
      </c>
    </row>
    <row r="33" spans="1:259" s="14" customFormat="1" ht="25" customHeight="1" thickBot="1">
      <c r="E33" s="45" t="s">
        <v>39</v>
      </c>
      <c r="F33" s="26">
        <f>COUNTIF(M10:M24, "Launch")</f>
        <v>0</v>
      </c>
      <c r="G33" s="27" t="str">
        <f>IFERROR(F33/F34,"")</f>
        <v/>
      </c>
      <c r="I33" s="22" t="s">
        <v>47</v>
      </c>
      <c r="J33" s="26">
        <f>COUNTIF(N10:N24, "On Hold")</f>
        <v>0</v>
      </c>
      <c r="K33" s="27" t="str">
        <f>IFERROR(J33/J34,"")</f>
        <v/>
      </c>
    </row>
    <row r="34" spans="1:259" s="14" customFormat="1" ht="25" customHeight="1">
      <c r="E34" s="23" t="s">
        <v>64</v>
      </c>
      <c r="F34" s="28">
        <f>SUM(F28:F33)</f>
        <v>0</v>
      </c>
      <c r="G34" s="29">
        <f>SUM(G28:G33)</f>
        <v>0</v>
      </c>
      <c r="I34" s="23" t="s">
        <v>64</v>
      </c>
      <c r="J34" s="28">
        <f>SUM(J29:J33)</f>
        <v>0</v>
      </c>
      <c r="K34" s="29">
        <f>SUM(K29:K33)</f>
        <v>0</v>
      </c>
    </row>
    <row r="35" spans="1:259" s="14" customFormat="1"/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8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</row>
    <row r="322" spans="1:28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</row>
    <row r="323" spans="1:28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</row>
    <row r="324" spans="1:28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</row>
    <row r="325" spans="1:28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</row>
    <row r="326" spans="1:28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</row>
    <row r="327" spans="1:28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</row>
    <row r="328" spans="1:28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</row>
    <row r="329" spans="1:28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</row>
    <row r="330" spans="1:28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</row>
    <row r="331" spans="1:28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</row>
    <row r="332" spans="1:28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</row>
    <row r="333" spans="1:28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</row>
    <row r="334" spans="1:28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</row>
    <row r="335" spans="1:28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</row>
    <row r="336" spans="1:28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</row>
    <row r="337" spans="1:28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</row>
    <row r="338" spans="1:28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</row>
    <row r="339" spans="1:28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</row>
    <row r="340" spans="1:28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</row>
    <row r="341" spans="1:28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</row>
    <row r="342" spans="1:28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</row>
    <row r="343" spans="1:28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</row>
    <row r="344" spans="1:28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</row>
    <row r="345" spans="1:28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</row>
    <row r="346" spans="1:28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</row>
    <row r="347" spans="1:28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</row>
    <row r="348" spans="1:28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</row>
    <row r="349" spans="1:28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</row>
    <row r="350" spans="1:28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</row>
    <row r="351" spans="1:28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</row>
    <row r="352" spans="1:28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</row>
    <row r="353" spans="1:28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</row>
    <row r="354" spans="1:28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</row>
    <row r="355" spans="1:28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</row>
    <row r="356" spans="1:28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</row>
    <row r="357" spans="1:28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</row>
    <row r="358" spans="1:28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</row>
    <row r="359" spans="1:28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</row>
    <row r="360" spans="1:28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</row>
    <row r="361" spans="1:28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</row>
    <row r="362" spans="1:28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</row>
    <row r="363" spans="1:28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</row>
    <row r="364" spans="1:28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</row>
    <row r="365" spans="1:28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</row>
    <row r="366" spans="1:28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</row>
    <row r="367" spans="1:28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</row>
    <row r="368" spans="1:28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</sheetData>
  <mergeCells count="10">
    <mergeCell ref="E26:G26"/>
    <mergeCell ref="I26:K26"/>
    <mergeCell ref="M26:O26"/>
    <mergeCell ref="K5:O5"/>
    <mergeCell ref="B2:F2"/>
    <mergeCell ref="L2:M2"/>
    <mergeCell ref="B3:F3"/>
    <mergeCell ref="L3:M3"/>
    <mergeCell ref="B7:E7"/>
    <mergeCell ref="B8:D8"/>
  </mergeCells>
  <conditionalFormatting sqref="L10:L24">
    <cfRule type="containsText" dxfId="30" priority="2" operator="containsText" text="0">
      <formula>NOT(ISERROR(SEARCH("0",L10)))</formula>
    </cfRule>
  </conditionalFormatting>
  <conditionalFormatting sqref="M10:M24">
    <cfRule type="containsText" dxfId="29" priority="8" operator="containsText" text="Ricerca">
      <formula>NOT(ISERROR(SEARCH("Ricerca",M10)))</formula>
    </cfRule>
    <cfRule type="containsText" dxfId="28" priority="3" operator="containsText" text="Avvio">
      <formula>NOT(ISERROR(SEARCH("Avvio",M10)))</formula>
    </cfRule>
    <cfRule type="containsText" dxfId="27" priority="4" operator="containsText" text="Esegui">
      <formula>NOT(ISERROR(SEARCH("Esegui",M10)))</formula>
    </cfRule>
    <cfRule type="containsText" dxfId="26" priority="5" operator="containsText" text="Test">
      <formula>NOT(ISERROR(SEARCH("Test",M10)))</formula>
    </cfRule>
    <cfRule type="containsText" dxfId="25" priority="6" operator="containsText" text="Sviluppo">
      <formula>NOT(ISERROR(SEARCH("Sviluppo",M10)))</formula>
    </cfRule>
    <cfRule type="containsText" dxfId="24" priority="7" operator="containsText" text="Approvazione">
      <formula>NOT(ISERROR(SEARCH("Approvazione",M10)))</formula>
    </cfRule>
  </conditionalFormatting>
  <conditionalFormatting sqref="N10:N24">
    <cfRule type="containsText" dxfId="23" priority="1" operator="containsText" text="A rischio">
      <formula>NOT(ISERROR(SEARCH("A rischio",N10)))</formula>
    </cfRule>
    <cfRule type="containsText" dxfId="22" priority="9" operator="containsText" text="Scaduto">
      <formula>NOT(ISERROR(SEARCH("Scaduto",N10)))</formula>
    </cfRule>
    <cfRule type="containsText" dxfId="21" priority="16" operator="containsText" text="Non iniziato">
      <formula>NOT(ISERROR(SEARCH("Non iniziato",N10)))</formula>
    </cfRule>
    <cfRule type="containsText" dxfId="20" priority="15" operator="containsText" text="In corso">
      <formula>NOT(ISERROR(SEARCH("In corso",N10)))</formula>
    </cfRule>
    <cfRule type="containsText" dxfId="19" priority="14" operator="containsText" text="Completo">
      <formula>NOT(ISERROR(SEARCH("Completo",N10)))</formula>
    </cfRule>
    <cfRule type="containsText" dxfId="18" priority="13" operator="containsText" text="In attesa">
      <formula>NOT(ISERROR(SEARCH("In attesa",N10)))</formula>
    </cfRule>
  </conditionalFormatting>
  <conditionalFormatting sqref="O10:O24">
    <cfRule type="containsText" dxfId="17" priority="12" operator="containsText" text="Esterno">
      <formula>NOT(ISERROR(SEARCH("Esterno",O10)))</formula>
    </cfRule>
    <cfRule type="containsText" dxfId="16" priority="11" operator="containsText" text="Interno">
      <formula>NOT(ISERROR(SEARCH("Interno",O10)))</formula>
    </cfRule>
    <cfRule type="containsText" dxfId="15" priority="10" operator="containsText" text="Ibrido">
      <formula>NOT(ISERROR(SEARCH("Ibrido",O10)))</formula>
    </cfRule>
  </conditionalFormatting>
  <conditionalFormatting sqref="R10:R15 E28:E33">
    <cfRule type="containsText" dxfId="14" priority="21" operator="containsText" text="Test">
      <formula>NOT(ISERROR(SEARCH("Test",E10)))</formula>
    </cfRule>
    <cfRule type="containsText" dxfId="13" priority="19" operator="containsText" text="Avvio">
      <formula>NOT(ISERROR(SEARCH("Avvio",E10)))</formula>
    </cfRule>
    <cfRule type="containsText" dxfId="12" priority="20" operator="containsText" text="Esegui">
      <formula>NOT(ISERROR(SEARCH("Esegui",E10)))</formula>
    </cfRule>
    <cfRule type="containsText" dxfId="11" priority="24" operator="containsText" text="Ricerca">
      <formula>NOT(ISERROR(SEARCH("Ricerca",E10)))</formula>
    </cfRule>
    <cfRule type="containsText" dxfId="10" priority="22" operator="containsText" text="Sviluppo">
      <formula>NOT(ISERROR(SEARCH("Sviluppo",E10)))</formula>
    </cfRule>
    <cfRule type="containsText" dxfId="9" priority="23" operator="containsText" text="Approvazione">
      <formula>NOT(ISERROR(SEARCH("Approvazione",E10)))</formula>
    </cfRule>
  </conditionalFormatting>
  <conditionalFormatting sqref="T10:T15 I28:I33">
    <cfRule type="containsText" dxfId="8" priority="17" operator="containsText" text="A rischio">
      <formula>NOT(ISERROR(SEARCH("A rischio",I10)))</formula>
    </cfRule>
    <cfRule type="containsText" dxfId="7" priority="25" operator="containsText" text="Scaduto">
      <formula>NOT(ISERROR(SEARCH("Scaduto",I10)))</formula>
    </cfRule>
    <cfRule type="containsText" dxfId="6" priority="32" operator="containsText" text="Non iniziato">
      <formula>NOT(ISERROR(SEARCH("Non iniziato",I10)))</formula>
    </cfRule>
    <cfRule type="containsText" dxfId="5" priority="31" operator="containsText" text="In corso">
      <formula>NOT(ISERROR(SEARCH("In corso",I10)))</formula>
    </cfRule>
    <cfRule type="containsText" dxfId="4" priority="30" operator="containsText" text="Completo">
      <formula>NOT(ISERROR(SEARCH("Completo",I10)))</formula>
    </cfRule>
    <cfRule type="containsText" dxfId="3" priority="29" operator="containsText" text="In attesa">
      <formula>NOT(ISERROR(SEARCH("In attesa",I10)))</formula>
    </cfRule>
  </conditionalFormatting>
  <conditionalFormatting sqref="V10:V13 M28:M30">
    <cfRule type="containsText" dxfId="2" priority="28" operator="containsText" text="Esterno">
      <formula>NOT(ISERROR(SEARCH("Esterno",M10)))</formula>
    </cfRule>
    <cfRule type="containsText" dxfId="1" priority="27" operator="containsText" text="Interno">
      <formula>NOT(ISERROR(SEARCH("Interno",M10)))</formula>
    </cfRule>
    <cfRule type="containsText" dxfId="0" priority="26" operator="containsText" text="Ibrido">
      <formula>NOT(ISERROR(SEARCH("Ibrido",M10)))</formula>
    </cfRule>
  </conditionalFormatting>
  <dataValidations count="3">
    <dataValidation type="list" allowBlank="1" showInputMessage="1" showErrorMessage="1" sqref="M10:M24" xr:uid="{00000000-0002-0000-0100-000000000000}">
      <formula1>$R$10:$R$15</formula1>
    </dataValidation>
    <dataValidation type="list" allowBlank="1" showInputMessage="1" showErrorMessage="1" sqref="O10:O24" xr:uid="{00000000-0002-0000-0100-000001000000}">
      <formula1>$V$10:$V$13</formula1>
    </dataValidation>
    <dataValidation type="list" allowBlank="1" showInputMessage="1" showErrorMessage="1" sqref="N10:N24" xr:uid="{00000000-0002-0000-0100-000002000000}">
      <formula1>$T$10:$T$15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5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1:B2"/>
  <sheetViews>
    <sheetView showGridLines="0" workbookViewId="0">
      <selection activeCell="W47" sqref="W47"/>
    </sheetView>
  </sheetViews>
  <sheetFormatPr baseColWidth="10" defaultColWidth="10.83203125" defaultRowHeight="15"/>
  <cols>
    <col min="1" max="1" width="3.33203125" style="32" customWidth="1"/>
    <col min="2" max="2" width="88.33203125" style="32" customWidth="1"/>
    <col min="3" max="16384" width="10.83203125" style="32"/>
  </cols>
  <sheetData>
    <row r="1" spans="2:2" ht="20" customHeight="1"/>
    <row r="2" spans="2:2" ht="105" customHeight="1">
      <c r="B2" s="5" t="s">
        <v>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Strumento di tracciamento di pi</vt:lpstr>
      <vt:lpstr>VUOTO - Strumento di tracciamen</vt:lpstr>
      <vt:lpstr>- Dichiarazione di non responsa</vt:lpstr>
      <vt:lpstr>'Strumento di tracciamento di pi'!Print_Area</vt:lpstr>
      <vt:lpstr>'VUOTO - Strumento di tracciamen'!Print_Area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Microsoft User</cp:lastModifiedBy>
  <dcterms:created xsi:type="dcterms:W3CDTF">2015-02-24T20:54:23Z</dcterms:created>
  <dcterms:modified xsi:type="dcterms:W3CDTF">2023-09-22T20:53:54Z</dcterms:modified>
</cp:coreProperties>
</file>